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5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Registro" sheetId="2" state="visible" r:id="rId4"/>
    <sheet name="Listas" sheetId="3" state="hidden" r:id="rId5"/>
    <sheet name="Tarifas" sheetId="4" state="visible" r:id="rId6"/>
    <sheet name="Resume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<sst xmlns="http://schemas.openxmlformats.org/spreadsheetml/2006/main" count="69" uniqueCount="62">
  <si>
    <t xml:space="preserve">Control de horas trabajadas</t>
  </si>
  <si>
    <t xml:space="preserve">Plantilla gratuita de PlantillasDeCalculo.com</t>
  </si>
  <si>
    <t xml:space="preserve">CÓMO USARLA</t>
  </si>
  <si>
    <t xml:space="preserve">1.  En «Tarifas» escribe tus clientes y el precio por hora de cada uno. Los que no tengan tarifa propia usan la de por defecto.</t>
  </si>
  <si>
    <t xml:space="preserve">2.  En «Registro», una línea por sesión de trabajo: fecha, cliente, tarea, hora de entrada y de salida.</t>
  </si>
  <si>
    <t xml:space="preserve">3.  Si has parado a comer, pon los minutos en «Pausa» y se descuentan.</t>
  </si>
  <si>
    <t xml:space="preserve">4.  Marca si esa sesión es facturable. Las reuniones internas o el trabajo comercial normalmente no lo son.</t>
  </si>
  <si>
    <t xml:space="preserve">5.  Las horas, la tarifa aplicada y el importe salen solos.</t>
  </si>
  <si>
    <t xml:space="preserve">6.  «Resumen» te da el mes a mes y, por cliente, el dato que de verdad importa: tu €/h real una vez descontado lo no facturable.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</si>
  <si>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</si>
  <si>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</si>
  <si>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</si>
  <si>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</si>
  <si>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Si trabajas pasada la medianoche, pon la salida igual (por ejemplo 23:00 → 01:30) y la plantilla lo interpreta bien.</t>
  </si>
  <si>
    <t xml:space="preserve">La columna «€/h real» suele ser el aviso más útil: es la diferencia entre lo que crees que cobras y lo que cobras.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</si>
  <si>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</si>
  <si>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</si>
  <si>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REGISTRO DE HORAS</t>
  </si>
  <si>
    <t xml:space="preserve">Fecha</t>
  </si>
  <si>
    <t xml:space="preserve">Cliente/Proyecto</t>
  </si>
  <si>
    <t xml:space="preserve">Tarea</t>
  </si>
  <si>
    <t xml:space="preserve">Entrada</t>
  </si>
  <si>
    <t xml:space="preserve">Salida</t>
  </si>
  <si>
    <t xml:space="preserve">Pausa (min)</t>
  </si>
  <si>
    <t xml:space="preserve">Horas</t>
  </si>
  <si>
    <t xml:space="preserve">¿Facturable?</t>
  </si>
  <si>
    <t xml:space="preserve">€/h aplicado</t>
  </si>
  <si>
    <t xml:space="preserve">Importe</t>
  </si>
  <si>
    <t xml:space="preserve">Mes</t>
  </si>
  <si>
    <t xml:space="preserve">2026-08-03</t>
  </si>
  <si>
    <t xml:space="preserve">Cliente A</t>
  </si>
  <si>
    <t xml:space="preserve">Maquetación de la home</t>
  </si>
  <si>
    <t xml:space="preserve">09:00</t>
  </si>
  <si>
    <t xml:space="preserve">13:30</t>
  </si>
  <si>
    <t xml:space="preserve">Sí</t>
  </si>
  <si>
    <t xml:space="preserve">Sí/No</t>
  </si>
  <si>
    <t xml:space="preserve">No</t>
  </si>
  <si>
    <t xml:space="preserve">TUS CLIENTES Y TARIFAS</t>
  </si>
  <si>
    <t xml:space="preserve">Tarifa por defecto (€/h)</t>
  </si>
  <si>
    <t xml:space="preserve">Cliente o proyecto</t>
  </si>
  <si>
    <t xml:space="preserve">Tarifa €/h</t>
  </si>
  <si>
    <t xml:space="preserve">Si un cliente no tiene tarifa propia, se usa la tarifa por defecto.</t>
  </si>
  <si>
    <t xml:space="preserve">Cliente B</t>
  </si>
  <si>
    <t xml:space="preserve">RESUMEN</t>
  </si>
  <si>
    <t xml:space="preserve">Por cliente o proyecto</t>
  </si>
  <si>
    <t xml:space="preserve">Horas totales</t>
  </si>
  <si>
    <t xml:space="preserve">Horas facturables</t>
  </si>
  <si>
    <t xml:space="preserve">% facturable</t>
  </si>
  <si>
    <t xml:space="preserve">€/h real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</si>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</sst>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hh:mm"/>
    <numFmt numFmtId="167" formatCode="#,##0"/>
    <numFmt numFmtId="168" formatCode="0.00"/>
    <numFmt numFmtId="169" formatCode="#,##0.00&quot; €&quot;"/>
    <numFmt numFmtId="170" formatCode="General"/>
    <numFmt numFmtId="171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C0504D"/>
      <rgbColor rgb="FFFFFDF2"/>
      <rgbColor rgb="FFCCFFFF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Horas facturables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Resumen!C4</c:f>
              <c:strCache>
                <c:ptCount val="1"/>
                <c:pt idx="0">
                  <c:v>Horas totales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Resumen!$B$5:$B$16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Resumen!$C$5:$C$16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Resumen!D4</c:f>
              <c:strCache>
                <c:ptCount val="1"/>
                <c:pt idx="0">
                  <c:v>Horas facturables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Resumen!$B$5:$B$16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Resumen!$D$5:$D$16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85652841"/>
        <c:axId val="47236160"/>
      </c:barChart>
      <c:catAx>
        <c:axId val="856528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236160"/>
        <c:crosses val="autoZero"/>
        <c:auto val="1"/>
        <c:lblAlgn val="ctr"/>
        <c:lblOffset val="100"/>
        <c:noMultiLvlLbl val="0"/>
      </c:catAx>
      <c:valAx>
        <c:axId val="472361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6528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0</xdr:rowOff>
    </xdr:from>
    <xdr:to>
      <xdr:col>7</xdr:col>
      <xdr:colOff>1475280</xdr:colOff>
      <xdr:row>34</xdr:row>
      <xdr:rowOff>22320</xdr:rowOff>
    </xdr:to>
    <xdr:graphicFrame>
      <xdr:nvGraphicFramePr>
        <xdr:cNvPr id="0" name="Chart 1"/>
        <xdr:cNvGraphicFramePr/>
      </xdr:nvGraphicFramePr>
      <xdr:xfrm>
        <a:off x="141120" y="40482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34"/>
    <col collapsed="false" customWidth="true" hidden="false" outlineLevel="0" max="6" min="5" style="0" width="10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7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  <c r="J2" s="8"/>
      <c r="K2" s="8"/>
      <c r="L2" s="8"/>
    </row>
    <row r="4" customFormat="false" ht="30" hidden="false" customHeight="true" outlineLevel="0" collapsed="false"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</row>
    <row r="5" customFormat="false" ht="15" hidden="false" customHeight="false" outlineLevel="0" collapsed="false">
      <c r="B5" s="10" t="s">
        <v>29</v>
      </c>
      <c r="C5" s="11" t="s">
        <v>30</v>
      </c>
      <c r="D5" s="11" t="s">
        <v>31</v>
      </c>
      <c r="E5" s="12" t="s">
        <v>32</v>
      </c>
      <c r="F5" s="12" t="s">
        <v>33</v>
      </c>
      <c r="G5" s="13" t="n">
        <v>15</v>
      </c>
      <c r="H5" s="14" t="n">
        <f aca="false">IF(OR(E5="",F5=""),0,((F5-E5)+(F5&lt;E5))*24-N(G5)/60)</f>
        <v>4.25</v>
      </c>
      <c r="I5" s="11" t="s">
        <v>34</v>
      </c>
      <c r="J5" s="15" t="n">
        <f aca="false">IF(C5="",0,IFERROR(INDEX(Tarifas!$C$7:$C$26,MATCH(C5,Tarifas!$B$7:$B$26,0)),Tarifas!$C$4))</f>
        <v>50</v>
      </c>
      <c r="K5" s="16" t="n">
        <f aca="false">IF(I5="Sí",H5*J5,0)</f>
        <v>212.5</v>
      </c>
      <c r="L5" s="17" t="n">
        <f aca="false">IF(B5="","",MONTH(B5))</f>
        <v>8</v>
      </c>
    </row>
    <row r="6" customFormat="false" ht="15" hidden="false" customHeight="false" outlineLevel="0" collapsed="false">
      <c r="B6" s="10"/>
      <c r="C6" s="11"/>
      <c r="D6" s="11"/>
      <c r="E6" s="12"/>
      <c r="F6" s="12"/>
      <c r="G6" s="13"/>
      <c r="H6" s="14" t="n">
        <f aca="false">IF(OR(E6="",F6=""),0,((F6-E6)+(F6&lt;E6))*24-N(G6)/60)</f>
        <v>0</v>
      </c>
      <c r="I6" s="11"/>
      <c r="J6" s="15" t="n">
        <f aca="false">IF(C6="",0,IFERROR(INDEX(Tarifas!$C$7:$C$26,MATCH(C6,Tarifas!$B$7:$B$26,0)),Tarifas!$C$4))</f>
        <v>0</v>
      </c>
      <c r="K6" s="16" t="n">
        <f aca="false">IF(I6="Sí",H6*J6,0)</f>
        <v>0</v>
      </c>
      <c r="L6" s="17" t="str">
        <f aca="false">IF(B6="","",MONTH(B6))</f>
        <v/>
      </c>
    </row>
    <row r="7" customFormat="false" ht="15" hidden="false" customHeight="false" outlineLevel="0" collapsed="false">
      <c r="B7" s="10"/>
      <c r="C7" s="11"/>
      <c r="D7" s="11"/>
      <c r="E7" s="12"/>
      <c r="F7" s="12"/>
      <c r="G7" s="13"/>
      <c r="H7" s="14" t="n">
        <f aca="false">IF(OR(E7="",F7=""),0,((F7-E7)+(F7&lt;E7))*24-N(G7)/60)</f>
        <v>0</v>
      </c>
      <c r="I7" s="11"/>
      <c r="J7" s="15" t="n">
        <f aca="false">IF(C7="",0,IFERROR(INDEX(Tarifas!$C$7:$C$26,MATCH(C7,Tarifas!$B$7:$B$26,0)),Tarifas!$C$4))</f>
        <v>0</v>
      </c>
      <c r="K7" s="16" t="n">
        <f aca="false">IF(I7="Sí",H7*J7,0)</f>
        <v>0</v>
      </c>
      <c r="L7" s="17" t="str">
        <f aca="false">IF(B7="","",MONTH(B7))</f>
        <v/>
      </c>
    </row>
    <row r="8" customFormat="false" ht="15" hidden="false" customHeight="false" outlineLevel="0" collapsed="false">
      <c r="B8" s="10"/>
      <c r="C8" s="11"/>
      <c r="D8" s="11"/>
      <c r="E8" s="12"/>
      <c r="F8" s="12"/>
      <c r="G8" s="13"/>
      <c r="H8" s="14" t="n">
        <f aca="false">IF(OR(E8="",F8=""),0,((F8-E8)+(F8&lt;E8))*24-N(G8)/60)</f>
        <v>0</v>
      </c>
      <c r="I8" s="11"/>
      <c r="J8" s="15" t="n">
        <f aca="false">IF(C8="",0,IFERROR(INDEX(Tarifas!$C$7:$C$26,MATCH(C8,Tarifas!$B$7:$B$26,0)),Tarifas!$C$4))</f>
        <v>0</v>
      </c>
      <c r="K8" s="16" t="n">
        <f aca="false">IF(I8="Sí",H8*J8,0)</f>
        <v>0</v>
      </c>
      <c r="L8" s="17" t="str">
        <f aca="false">IF(B8="","",MONTH(B8))</f>
        <v/>
      </c>
    </row>
    <row r="9" customFormat="false" ht="15" hidden="false" customHeight="false" outlineLevel="0" collapsed="false">
      <c r="B9" s="10"/>
      <c r="C9" s="11"/>
      <c r="D9" s="11"/>
      <c r="E9" s="12"/>
      <c r="F9" s="12"/>
      <c r="G9" s="13"/>
      <c r="H9" s="14" t="n">
        <f aca="false">IF(OR(E9="",F9=""),0,((F9-E9)+(F9&lt;E9))*24-N(G9)/60)</f>
        <v>0</v>
      </c>
      <c r="I9" s="11"/>
      <c r="J9" s="15" t="n">
        <f aca="false">IF(C9="",0,IFERROR(INDEX(Tarifas!$C$7:$C$26,MATCH(C9,Tarifas!$B$7:$B$26,0)),Tarifas!$C$4))</f>
        <v>0</v>
      </c>
      <c r="K9" s="16" t="n">
        <f aca="false">IF(I9="Sí",H9*J9,0)</f>
        <v>0</v>
      </c>
      <c r="L9" s="17" t="str">
        <f aca="false">IF(B9="","",MONTH(B9))</f>
        <v/>
      </c>
    </row>
    <row r="10" customFormat="false" ht="15" hidden="false" customHeight="false" outlineLevel="0" collapsed="false">
      <c r="B10" s="10"/>
      <c r="C10" s="11"/>
      <c r="D10" s="11"/>
      <c r="E10" s="12"/>
      <c r="F10" s="12"/>
      <c r="G10" s="13"/>
      <c r="H10" s="14" t="n">
        <f aca="false">IF(OR(E10="",F10=""),0,((F10-E10)+(F10&lt;E10))*24-N(G10)/60)</f>
        <v>0</v>
      </c>
      <c r="I10" s="11"/>
      <c r="J10" s="15" t="n">
        <f aca="false">IF(C10="",0,IFERROR(INDEX(Tarifas!$C$7:$C$26,MATCH(C10,Tarifas!$B$7:$B$26,0)),Tarifas!$C$4))</f>
        <v>0</v>
      </c>
      <c r="K10" s="16" t="n">
        <f aca="false">IF(I10="Sí",H10*J10,0)</f>
        <v>0</v>
      </c>
      <c r="L10" s="17" t="str">
        <f aca="false">IF(B10="","",MONTH(B10))</f>
        <v/>
      </c>
    </row>
    <row r="11" customFormat="false" ht="15" hidden="false" customHeight="false" outlineLevel="0" collapsed="false">
      <c r="B11" s="10"/>
      <c r="C11" s="11"/>
      <c r="D11" s="11"/>
      <c r="E11" s="12"/>
      <c r="F11" s="12"/>
      <c r="G11" s="13"/>
      <c r="H11" s="14" t="n">
        <f aca="false">IF(OR(E11="",F11=""),0,((F11-E11)+(F11&lt;E11))*24-N(G11)/60)</f>
        <v>0</v>
      </c>
      <c r="I11" s="11"/>
      <c r="J11" s="15" t="n">
        <f aca="false">IF(C11="",0,IFERROR(INDEX(Tarifas!$C$7:$C$26,MATCH(C11,Tarifas!$B$7:$B$26,0)),Tarifas!$C$4))</f>
        <v>0</v>
      </c>
      <c r="K11" s="16" t="n">
        <f aca="false">IF(I11="Sí",H11*J11,0)</f>
        <v>0</v>
      </c>
      <c r="L11" s="17" t="str">
        <f aca="false">IF(B11="","",MONTH(B11))</f>
        <v/>
      </c>
    </row>
    <row r="12" customFormat="false" ht="15" hidden="false" customHeight="false" outlineLevel="0" collapsed="false">
      <c r="B12" s="10"/>
      <c r="C12" s="11"/>
      <c r="D12" s="11"/>
      <c r="E12" s="12"/>
      <c r="F12" s="12"/>
      <c r="G12" s="13"/>
      <c r="H12" s="14" t="n">
        <f aca="false">IF(OR(E12="",F12=""),0,((F12-E12)+(F12&lt;E12))*24-N(G12)/60)</f>
        <v>0</v>
      </c>
      <c r="I12" s="11"/>
      <c r="J12" s="15" t="n">
        <f aca="false">IF(C12="",0,IFERROR(INDEX(Tarifas!$C$7:$C$26,MATCH(C12,Tarifas!$B$7:$B$26,0)),Tarifas!$C$4))</f>
        <v>0</v>
      </c>
      <c r="K12" s="16" t="n">
        <f aca="false">IF(I12="Sí",H12*J12,0)</f>
        <v>0</v>
      </c>
      <c r="L12" s="17" t="str">
        <f aca="false">IF(B12="","",MONTH(B12))</f>
        <v/>
      </c>
    </row>
    <row r="13" customFormat="false" ht="15" hidden="false" customHeight="false" outlineLevel="0" collapsed="false">
      <c r="B13" s="10"/>
      <c r="C13" s="11"/>
      <c r="D13" s="11"/>
      <c r="E13" s="12"/>
      <c r="F13" s="12"/>
      <c r="G13" s="13"/>
      <c r="H13" s="14" t="n">
        <f aca="false">IF(OR(E13="",F13=""),0,((F13-E13)+(F13&lt;E13))*24-N(G13)/60)</f>
        <v>0</v>
      </c>
      <c r="I13" s="11"/>
      <c r="J13" s="15" t="n">
        <f aca="false">IF(C13="",0,IFERROR(INDEX(Tarifas!$C$7:$C$26,MATCH(C13,Tarifas!$B$7:$B$26,0)),Tarifas!$C$4))</f>
        <v>0</v>
      </c>
      <c r="K13" s="16" t="n">
        <f aca="false">IF(I13="Sí",H13*J13,0)</f>
        <v>0</v>
      </c>
      <c r="L13" s="17" t="str">
        <f aca="false">IF(B13="","",MONTH(B13))</f>
        <v/>
      </c>
    </row>
    <row r="14" customFormat="false" ht="15" hidden="false" customHeight="false" outlineLevel="0" collapsed="false">
      <c r="B14" s="10"/>
      <c r="C14" s="11"/>
      <c r="D14" s="11"/>
      <c r="E14" s="12"/>
      <c r="F14" s="12"/>
      <c r="G14" s="13"/>
      <c r="H14" s="14" t="n">
        <f aca="false">IF(OR(E14="",F14=""),0,((F14-E14)+(F14&lt;E14))*24-N(G14)/60)</f>
        <v>0</v>
      </c>
      <c r="I14" s="11"/>
      <c r="J14" s="15" t="n">
        <f aca="false">IF(C14="",0,IFERROR(INDEX(Tarifas!$C$7:$C$26,MATCH(C14,Tarifas!$B$7:$B$26,0)),Tarifas!$C$4))</f>
        <v>0</v>
      </c>
      <c r="K14" s="16" t="n">
        <f aca="false">IF(I14="Sí",H14*J14,0)</f>
        <v>0</v>
      </c>
      <c r="L14" s="17" t="str">
        <f aca="false">IF(B14="","",MONTH(B14))</f>
        <v/>
      </c>
    </row>
    <row r="15" customFormat="false" ht="15" hidden="false" customHeight="false" outlineLevel="0" collapsed="false">
      <c r="B15" s="10"/>
      <c r="C15" s="11"/>
      <c r="D15" s="11"/>
      <c r="E15" s="12"/>
      <c r="F15" s="12"/>
      <c r="G15" s="13"/>
      <c r="H15" s="14" t="n">
        <f aca="false">IF(OR(E15="",F15=""),0,((F15-E15)+(F15&lt;E15))*24-N(G15)/60)</f>
        <v>0</v>
      </c>
      <c r="I15" s="11"/>
      <c r="J15" s="15" t="n">
        <f aca="false">IF(C15="",0,IFERROR(INDEX(Tarifas!$C$7:$C$26,MATCH(C15,Tarifas!$B$7:$B$26,0)),Tarifas!$C$4))</f>
        <v>0</v>
      </c>
      <c r="K15" s="16" t="n">
        <f aca="false">IF(I15="Sí",H15*J15,0)</f>
        <v>0</v>
      </c>
      <c r="L15" s="17" t="str">
        <f aca="false">IF(B15="","",MONTH(B15))</f>
        <v/>
      </c>
    </row>
    <row r="16" customFormat="false" ht="15" hidden="false" customHeight="false" outlineLevel="0" collapsed="false">
      <c r="B16" s="10"/>
      <c r="C16" s="11"/>
      <c r="D16" s="11"/>
      <c r="E16" s="12"/>
      <c r="F16" s="12"/>
      <c r="G16" s="13"/>
      <c r="H16" s="14" t="n">
        <f aca="false">IF(OR(E16="",F16=""),0,((F16-E16)+(F16&lt;E16))*24-N(G16)/60)</f>
        <v>0</v>
      </c>
      <c r="I16" s="11"/>
      <c r="J16" s="15" t="n">
        <f aca="false">IF(C16="",0,IFERROR(INDEX(Tarifas!$C$7:$C$26,MATCH(C16,Tarifas!$B$7:$B$26,0)),Tarifas!$C$4))</f>
        <v>0</v>
      </c>
      <c r="K16" s="16" t="n">
        <f aca="false">IF(I16="Sí",H16*J16,0)</f>
        <v>0</v>
      </c>
      <c r="L16" s="17" t="str">
        <f aca="false">IF(B16="","",MONTH(B16))</f>
        <v/>
      </c>
    </row>
    <row r="17" customFormat="false" ht="15" hidden="false" customHeight="false" outlineLevel="0" collapsed="false">
      <c r="B17" s="10"/>
      <c r="C17" s="11"/>
      <c r="D17" s="11"/>
      <c r="E17" s="12"/>
      <c r="F17" s="12"/>
      <c r="G17" s="13"/>
      <c r="H17" s="14" t="n">
        <f aca="false">IF(OR(E17="",F17=""),0,((F17-E17)+(F17&lt;E17))*24-N(G17)/60)</f>
        <v>0</v>
      </c>
      <c r="I17" s="11"/>
      <c r="J17" s="15" t="n">
        <f aca="false">IF(C17="",0,IFERROR(INDEX(Tarifas!$C$7:$C$26,MATCH(C17,Tarifas!$B$7:$B$26,0)),Tarifas!$C$4))</f>
        <v>0</v>
      </c>
      <c r="K17" s="16" t="n">
        <f aca="false">IF(I17="Sí",H17*J17,0)</f>
        <v>0</v>
      </c>
      <c r="L17" s="17" t="str">
        <f aca="false">IF(B17="","",MONTH(B17))</f>
        <v/>
      </c>
    </row>
    <row r="18" customFormat="false" ht="15" hidden="false" customHeight="false" outlineLevel="0" collapsed="false">
      <c r="B18" s="10"/>
      <c r="C18" s="11"/>
      <c r="D18" s="11"/>
      <c r="E18" s="12"/>
      <c r="F18" s="12"/>
      <c r="G18" s="13"/>
      <c r="H18" s="14" t="n">
        <f aca="false">IF(OR(E18="",F18=""),0,((F18-E18)+(F18&lt;E18))*24-N(G18)/60)</f>
        <v>0</v>
      </c>
      <c r="I18" s="11"/>
      <c r="J18" s="15" t="n">
        <f aca="false">IF(C18="",0,IFERROR(INDEX(Tarifas!$C$7:$C$26,MATCH(C18,Tarifas!$B$7:$B$26,0)),Tarifas!$C$4))</f>
        <v>0</v>
      </c>
      <c r="K18" s="16" t="n">
        <f aca="false">IF(I18="Sí",H18*J18,0)</f>
        <v>0</v>
      </c>
      <c r="L18" s="17" t="str">
        <f aca="false">IF(B18="","",MONTH(B18))</f>
        <v/>
      </c>
    </row>
    <row r="19" customFormat="false" ht="15" hidden="false" customHeight="false" outlineLevel="0" collapsed="false">
      <c r="B19" s="10"/>
      <c r="C19" s="11"/>
      <c r="D19" s="11"/>
      <c r="E19" s="12"/>
      <c r="F19" s="12"/>
      <c r="G19" s="13"/>
      <c r="H19" s="14" t="n">
        <f aca="false">IF(OR(E19="",F19=""),0,((F19-E19)+(F19&lt;E19))*24-N(G19)/60)</f>
        <v>0</v>
      </c>
      <c r="I19" s="11"/>
      <c r="J19" s="15" t="n">
        <f aca="false">IF(C19="",0,IFERROR(INDEX(Tarifas!$C$7:$C$26,MATCH(C19,Tarifas!$B$7:$B$26,0)),Tarifas!$C$4))</f>
        <v>0</v>
      </c>
      <c r="K19" s="16" t="n">
        <f aca="false">IF(I19="Sí",H19*J19,0)</f>
        <v>0</v>
      </c>
      <c r="L19" s="17" t="str">
        <f aca="false">IF(B19="","",MONTH(B19))</f>
        <v/>
      </c>
    </row>
    <row r="20" customFormat="false" ht="15" hidden="false" customHeight="false" outlineLevel="0" collapsed="false">
      <c r="B20" s="10"/>
      <c r="C20" s="11"/>
      <c r="D20" s="11"/>
      <c r="E20" s="12"/>
      <c r="F20" s="12"/>
      <c r="G20" s="13"/>
      <c r="H20" s="14" t="n">
        <f aca="false">IF(OR(E20="",F20=""),0,((F20-E20)+(F20&lt;E20))*24-N(G20)/60)</f>
        <v>0</v>
      </c>
      <c r="I20" s="11"/>
      <c r="J20" s="15" t="n">
        <f aca="false">IF(C20="",0,IFERROR(INDEX(Tarifas!$C$7:$C$26,MATCH(C20,Tarifas!$B$7:$B$26,0)),Tarifas!$C$4))</f>
        <v>0</v>
      </c>
      <c r="K20" s="16" t="n">
        <f aca="false">IF(I20="Sí",H20*J20,0)</f>
        <v>0</v>
      </c>
      <c r="L20" s="17" t="str">
        <f aca="false">IF(B20="","",MONTH(B20))</f>
        <v/>
      </c>
    </row>
    <row r="21" customFormat="false" ht="15" hidden="false" customHeight="false" outlineLevel="0" collapsed="false">
      <c r="B21" s="10"/>
      <c r="C21" s="11"/>
      <c r="D21" s="11"/>
      <c r="E21" s="12"/>
      <c r="F21" s="12"/>
      <c r="G21" s="13"/>
      <c r="H21" s="14" t="n">
        <f aca="false">IF(OR(E21="",F21=""),0,((F21-E21)+(F21&lt;E21))*24-N(G21)/60)</f>
        <v>0</v>
      </c>
      <c r="I21" s="11"/>
      <c r="J21" s="15" t="n">
        <f aca="false">IF(C21="",0,IFERROR(INDEX(Tarifas!$C$7:$C$26,MATCH(C21,Tarifas!$B$7:$B$26,0)),Tarifas!$C$4))</f>
        <v>0</v>
      </c>
      <c r="K21" s="16" t="n">
        <f aca="false">IF(I21="Sí",H21*J21,0)</f>
        <v>0</v>
      </c>
      <c r="L21" s="17" t="str">
        <f aca="false">IF(B21="","",MONTH(B21))</f>
        <v/>
      </c>
    </row>
    <row r="22" customFormat="false" ht="15" hidden="false" customHeight="false" outlineLevel="0" collapsed="false">
      <c r="B22" s="10"/>
      <c r="C22" s="11"/>
      <c r="D22" s="11"/>
      <c r="E22" s="12"/>
      <c r="F22" s="12"/>
      <c r="G22" s="13"/>
      <c r="H22" s="14" t="n">
        <f aca="false">IF(OR(E22="",F22=""),0,((F22-E22)+(F22&lt;E22))*24-N(G22)/60)</f>
        <v>0</v>
      </c>
      <c r="I22" s="11"/>
      <c r="J22" s="15" t="n">
        <f aca="false">IF(C22="",0,IFERROR(INDEX(Tarifas!$C$7:$C$26,MATCH(C22,Tarifas!$B$7:$B$26,0)),Tarifas!$C$4))</f>
        <v>0</v>
      </c>
      <c r="K22" s="16" t="n">
        <f aca="false">IF(I22="Sí",H22*J22,0)</f>
        <v>0</v>
      </c>
      <c r="L22" s="17" t="str">
        <f aca="false">IF(B22="","",MONTH(B22))</f>
        <v/>
      </c>
    </row>
    <row r="23" customFormat="false" ht="15" hidden="false" customHeight="false" outlineLevel="0" collapsed="false">
      <c r="B23" s="10"/>
      <c r="C23" s="11"/>
      <c r="D23" s="11"/>
      <c r="E23" s="12"/>
      <c r="F23" s="12"/>
      <c r="G23" s="13"/>
      <c r="H23" s="14" t="n">
        <f aca="false">IF(OR(E23="",F23=""),0,((F23-E23)+(F23&lt;E23))*24-N(G23)/60)</f>
        <v>0</v>
      </c>
      <c r="I23" s="11"/>
      <c r="J23" s="15" t="n">
        <f aca="false">IF(C23="",0,IFERROR(INDEX(Tarifas!$C$7:$C$26,MATCH(C23,Tarifas!$B$7:$B$26,0)),Tarifas!$C$4))</f>
        <v>0</v>
      </c>
      <c r="K23" s="16" t="n">
        <f aca="false">IF(I23="Sí",H23*J23,0)</f>
        <v>0</v>
      </c>
      <c r="L23" s="17" t="str">
        <f aca="false">IF(B23="","",MONTH(B23))</f>
        <v/>
      </c>
    </row>
    <row r="24" customFormat="false" ht="15" hidden="false" customHeight="false" outlineLevel="0" collapsed="false">
      <c r="B24" s="10"/>
      <c r="C24" s="11"/>
      <c r="D24" s="11"/>
      <c r="E24" s="12"/>
      <c r="F24" s="12"/>
      <c r="G24" s="13"/>
      <c r="H24" s="14" t="n">
        <f aca="false">IF(OR(E24="",F24=""),0,((F24-E24)+(F24&lt;E24))*24-N(G24)/60)</f>
        <v>0</v>
      </c>
      <c r="I24" s="11"/>
      <c r="J24" s="15" t="n">
        <f aca="false">IF(C24="",0,IFERROR(INDEX(Tarifas!$C$7:$C$26,MATCH(C24,Tarifas!$B$7:$B$26,0)),Tarifas!$C$4))</f>
        <v>0</v>
      </c>
      <c r="K24" s="16" t="n">
        <f aca="false">IF(I24="Sí",H24*J24,0)</f>
        <v>0</v>
      </c>
      <c r="L24" s="17" t="str">
        <f aca="false">IF(B24="","",MONTH(B24))</f>
        <v/>
      </c>
    </row>
    <row r="25" customFormat="false" ht="15" hidden="false" customHeight="false" outlineLevel="0" collapsed="false">
      <c r="B25" s="10"/>
      <c r="C25" s="11"/>
      <c r="D25" s="11"/>
      <c r="E25" s="12"/>
      <c r="F25" s="12"/>
      <c r="G25" s="13"/>
      <c r="H25" s="14" t="n">
        <f aca="false">IF(OR(E25="",F25=""),0,((F25-E25)+(F25&lt;E25))*24-N(G25)/60)</f>
        <v>0</v>
      </c>
      <c r="I25" s="11"/>
      <c r="J25" s="15" t="n">
        <f aca="false">IF(C25="",0,IFERROR(INDEX(Tarifas!$C$7:$C$26,MATCH(C25,Tarifas!$B$7:$B$26,0)),Tarifas!$C$4))</f>
        <v>0</v>
      </c>
      <c r="K25" s="16" t="n">
        <f aca="false">IF(I25="Sí",H25*J25,0)</f>
        <v>0</v>
      </c>
      <c r="L25" s="17" t="str">
        <f aca="false">IF(B25="","",MONTH(B25))</f>
        <v/>
      </c>
    </row>
    <row r="26" customFormat="false" ht="15" hidden="false" customHeight="false" outlineLevel="0" collapsed="false">
      <c r="B26" s="10"/>
      <c r="C26" s="11"/>
      <c r="D26" s="11"/>
      <c r="E26" s="12"/>
      <c r="F26" s="12"/>
      <c r="G26" s="13"/>
      <c r="H26" s="14" t="n">
        <f aca="false">IF(OR(E26="",F26=""),0,((F26-E26)+(F26&lt;E26))*24-N(G26)/60)</f>
        <v>0</v>
      </c>
      <c r="I26" s="11"/>
      <c r="J26" s="15" t="n">
        <f aca="false">IF(C26="",0,IFERROR(INDEX(Tarifas!$C$7:$C$26,MATCH(C26,Tarifas!$B$7:$B$26,0)),Tarifas!$C$4))</f>
        <v>0</v>
      </c>
      <c r="K26" s="16" t="n">
        <f aca="false">IF(I26="Sí",H26*J26,0)</f>
        <v>0</v>
      </c>
      <c r="L26" s="17" t="str">
        <f aca="false">IF(B26="","",MONTH(B26))</f>
        <v/>
      </c>
    </row>
    <row r="27" customFormat="false" ht="15" hidden="false" customHeight="false" outlineLevel="0" collapsed="false">
      <c r="B27" s="10"/>
      <c r="C27" s="11"/>
      <c r="D27" s="11"/>
      <c r="E27" s="12"/>
      <c r="F27" s="12"/>
      <c r="G27" s="13"/>
      <c r="H27" s="14" t="n">
        <f aca="false">IF(OR(E27="",F27=""),0,((F27-E27)+(F27&lt;E27))*24-N(G27)/60)</f>
        <v>0</v>
      </c>
      <c r="I27" s="11"/>
      <c r="J27" s="15" t="n">
        <f aca="false">IF(C27="",0,IFERROR(INDEX(Tarifas!$C$7:$C$26,MATCH(C27,Tarifas!$B$7:$B$26,0)),Tarifas!$C$4))</f>
        <v>0</v>
      </c>
      <c r="K27" s="16" t="n">
        <f aca="false">IF(I27="Sí",H27*J27,0)</f>
        <v>0</v>
      </c>
      <c r="L27" s="17" t="str">
        <f aca="false">IF(B27="","",MONTH(B27))</f>
        <v/>
      </c>
    </row>
    <row r="28" customFormat="false" ht="15" hidden="false" customHeight="false" outlineLevel="0" collapsed="false">
      <c r="B28" s="10"/>
      <c r="C28" s="11"/>
      <c r="D28" s="11"/>
      <c r="E28" s="12"/>
      <c r="F28" s="12"/>
      <c r="G28" s="13"/>
      <c r="H28" s="14" t="n">
        <f aca="false">IF(OR(E28="",F28=""),0,((F28-E28)+(F28&lt;E28))*24-N(G28)/60)</f>
        <v>0</v>
      </c>
      <c r="I28" s="11"/>
      <c r="J28" s="15" t="n">
        <f aca="false">IF(C28="",0,IFERROR(INDEX(Tarifas!$C$7:$C$26,MATCH(C28,Tarifas!$B$7:$B$26,0)),Tarifas!$C$4))</f>
        <v>0</v>
      </c>
      <c r="K28" s="16" t="n">
        <f aca="false">IF(I28="Sí",H28*J28,0)</f>
        <v>0</v>
      </c>
      <c r="L28" s="17" t="str">
        <f aca="false">IF(B28="","",MONTH(B28))</f>
        <v/>
      </c>
    </row>
    <row r="29" customFormat="false" ht="15" hidden="false" customHeight="false" outlineLevel="0" collapsed="false">
      <c r="B29" s="10"/>
      <c r="C29" s="11"/>
      <c r="D29" s="11"/>
      <c r="E29" s="12"/>
      <c r="F29" s="12"/>
      <c r="G29" s="13"/>
      <c r="H29" s="14" t="n">
        <f aca="false">IF(OR(E29="",F29=""),0,((F29-E29)+(F29&lt;E29))*24-N(G29)/60)</f>
        <v>0</v>
      </c>
      <c r="I29" s="11"/>
      <c r="J29" s="15" t="n">
        <f aca="false">IF(C29="",0,IFERROR(INDEX(Tarifas!$C$7:$C$26,MATCH(C29,Tarifas!$B$7:$B$26,0)),Tarifas!$C$4))</f>
        <v>0</v>
      </c>
      <c r="K29" s="16" t="n">
        <f aca="false">IF(I29="Sí",H29*J29,0)</f>
        <v>0</v>
      </c>
      <c r="L29" s="17" t="str">
        <f aca="false">IF(B29="","",MONTH(B29))</f>
        <v/>
      </c>
    </row>
    <row r="30" customFormat="false" ht="15" hidden="false" customHeight="false" outlineLevel="0" collapsed="false">
      <c r="B30" s="10"/>
      <c r="C30" s="11"/>
      <c r="D30" s="11"/>
      <c r="E30" s="12"/>
      <c r="F30" s="12"/>
      <c r="G30" s="13"/>
      <c r="H30" s="14" t="n">
        <f aca="false">IF(OR(E30="",F30=""),0,((F30-E30)+(F30&lt;E30))*24-N(G30)/60)</f>
        <v>0</v>
      </c>
      <c r="I30" s="11"/>
      <c r="J30" s="15" t="n">
        <f aca="false">IF(C30="",0,IFERROR(INDEX(Tarifas!$C$7:$C$26,MATCH(C30,Tarifas!$B$7:$B$26,0)),Tarifas!$C$4))</f>
        <v>0</v>
      </c>
      <c r="K30" s="16" t="n">
        <f aca="false">IF(I30="Sí",H30*J30,0)</f>
        <v>0</v>
      </c>
      <c r="L30" s="17" t="str">
        <f aca="false">IF(B30="","",MONTH(B30))</f>
        <v/>
      </c>
    </row>
    <row r="31" customFormat="false" ht="15" hidden="false" customHeight="false" outlineLevel="0" collapsed="false">
      <c r="B31" s="10"/>
      <c r="C31" s="11"/>
      <c r="D31" s="11"/>
      <c r="E31" s="12"/>
      <c r="F31" s="12"/>
      <c r="G31" s="13"/>
      <c r="H31" s="14" t="n">
        <f aca="false">IF(OR(E31="",F31=""),0,((F31-E31)+(F31&lt;E31))*24-N(G31)/60)</f>
        <v>0</v>
      </c>
      <c r="I31" s="11"/>
      <c r="J31" s="15" t="n">
        <f aca="false">IF(C31="",0,IFERROR(INDEX(Tarifas!$C$7:$C$26,MATCH(C31,Tarifas!$B$7:$B$26,0)),Tarifas!$C$4))</f>
        <v>0</v>
      </c>
      <c r="K31" s="16" t="n">
        <f aca="false">IF(I31="Sí",H31*J31,0)</f>
        <v>0</v>
      </c>
      <c r="L31" s="17" t="str">
        <f aca="false">IF(B31="","",MONTH(B31))</f>
        <v/>
      </c>
    </row>
    <row r="32" customFormat="false" ht="15" hidden="false" customHeight="false" outlineLevel="0" collapsed="false">
      <c r="B32" s="10"/>
      <c r="C32" s="11"/>
      <c r="D32" s="11"/>
      <c r="E32" s="12"/>
      <c r="F32" s="12"/>
      <c r="G32" s="13"/>
      <c r="H32" s="14" t="n">
        <f aca="false">IF(OR(E32="",F32=""),0,((F32-E32)+(F32&lt;E32))*24-N(G32)/60)</f>
        <v>0</v>
      </c>
      <c r="I32" s="11"/>
      <c r="J32" s="15" t="n">
        <f aca="false">IF(C32="",0,IFERROR(INDEX(Tarifas!$C$7:$C$26,MATCH(C32,Tarifas!$B$7:$B$26,0)),Tarifas!$C$4))</f>
        <v>0</v>
      </c>
      <c r="K32" s="16" t="n">
        <f aca="false">IF(I32="Sí",H32*J32,0)</f>
        <v>0</v>
      </c>
      <c r="L32" s="17" t="str">
        <f aca="false">IF(B32="","",MONTH(B32))</f>
        <v/>
      </c>
    </row>
    <row r="33" customFormat="false" ht="15" hidden="false" customHeight="false" outlineLevel="0" collapsed="false">
      <c r="B33" s="10"/>
      <c r="C33" s="11"/>
      <c r="D33" s="11"/>
      <c r="E33" s="12"/>
      <c r="F33" s="12"/>
      <c r="G33" s="13"/>
      <c r="H33" s="14" t="n">
        <f aca="false">IF(OR(E33="",F33=""),0,((F33-E33)+(F33&lt;E33))*24-N(G33)/60)</f>
        <v>0</v>
      </c>
      <c r="I33" s="11"/>
      <c r="J33" s="15" t="n">
        <f aca="false">IF(C33="",0,IFERROR(INDEX(Tarifas!$C$7:$C$26,MATCH(C33,Tarifas!$B$7:$B$26,0)),Tarifas!$C$4))</f>
        <v>0</v>
      </c>
      <c r="K33" s="16" t="n">
        <f aca="false">IF(I33="Sí",H33*J33,0)</f>
        <v>0</v>
      </c>
      <c r="L33" s="17" t="str">
        <f aca="false">IF(B33="","",MONTH(B33))</f>
        <v/>
      </c>
    </row>
    <row r="34" customFormat="false" ht="15" hidden="false" customHeight="false" outlineLevel="0" collapsed="false">
      <c r="B34" s="10"/>
      <c r="C34" s="11"/>
      <c r="D34" s="11"/>
      <c r="E34" s="12"/>
      <c r="F34" s="12"/>
      <c r="G34" s="13"/>
      <c r="H34" s="14" t="n">
        <f aca="false">IF(OR(E34="",F34=""),0,((F34-E34)+(F34&lt;E34))*24-N(G34)/60)</f>
        <v>0</v>
      </c>
      <c r="I34" s="11"/>
      <c r="J34" s="15" t="n">
        <f aca="false">IF(C34="",0,IFERROR(INDEX(Tarifas!$C$7:$C$26,MATCH(C34,Tarifas!$B$7:$B$26,0)),Tarifas!$C$4))</f>
        <v>0</v>
      </c>
      <c r="K34" s="16" t="n">
        <f aca="false">IF(I34="Sí",H34*J34,0)</f>
        <v>0</v>
      </c>
      <c r="L34" s="17" t="str">
        <f aca="false">IF(B34="","",MONTH(B34))</f>
        <v/>
      </c>
    </row>
    <row r="35" customFormat="false" ht="15" hidden="false" customHeight="false" outlineLevel="0" collapsed="false">
      <c r="B35" s="10"/>
      <c r="C35" s="11"/>
      <c r="D35" s="11"/>
      <c r="E35" s="12"/>
      <c r="F35" s="12"/>
      <c r="G35" s="13"/>
      <c r="H35" s="14" t="n">
        <f aca="false">IF(OR(E35="",F35=""),0,((F35-E35)+(F35&lt;E35))*24-N(G35)/60)</f>
        <v>0</v>
      </c>
      <c r="I35" s="11"/>
      <c r="J35" s="15" t="n">
        <f aca="false">IF(C35="",0,IFERROR(INDEX(Tarifas!$C$7:$C$26,MATCH(C35,Tarifas!$B$7:$B$26,0)),Tarifas!$C$4))</f>
        <v>0</v>
      </c>
      <c r="K35" s="16" t="n">
        <f aca="false">IF(I35="Sí",H35*J35,0)</f>
        <v>0</v>
      </c>
      <c r="L35" s="17" t="str">
        <f aca="false">IF(B35="","",MONTH(B35))</f>
        <v/>
      </c>
    </row>
    <row r="36" customFormat="false" ht="15" hidden="false" customHeight="false" outlineLevel="0" collapsed="false">
      <c r="B36" s="10"/>
      <c r="C36" s="11"/>
      <c r="D36" s="11"/>
      <c r="E36" s="12"/>
      <c r="F36" s="12"/>
      <c r="G36" s="13"/>
      <c r="H36" s="14" t="n">
        <f aca="false">IF(OR(E36="",F36=""),0,((F36-E36)+(F36&lt;E36))*24-N(G36)/60)</f>
        <v>0</v>
      </c>
      <c r="I36" s="11"/>
      <c r="J36" s="15" t="n">
        <f aca="false">IF(C36="",0,IFERROR(INDEX(Tarifas!$C$7:$C$26,MATCH(C36,Tarifas!$B$7:$B$26,0)),Tarifas!$C$4))</f>
        <v>0</v>
      </c>
      <c r="K36" s="16" t="n">
        <f aca="false">IF(I36="Sí",H36*J36,0)</f>
        <v>0</v>
      </c>
      <c r="L36" s="17" t="str">
        <f aca="false">IF(B36="","",MONTH(B36))</f>
        <v/>
      </c>
    </row>
    <row r="37" customFormat="false" ht="15" hidden="false" customHeight="false" outlineLevel="0" collapsed="false">
      <c r="B37" s="10"/>
      <c r="C37" s="11"/>
      <c r="D37" s="11"/>
      <c r="E37" s="12"/>
      <c r="F37" s="12"/>
      <c r="G37" s="13"/>
      <c r="H37" s="14" t="n">
        <f aca="false">IF(OR(E37="",F37=""),0,((F37-E37)+(F37&lt;E37))*24-N(G37)/60)</f>
        <v>0</v>
      </c>
      <c r="I37" s="11"/>
      <c r="J37" s="15" t="n">
        <f aca="false">IF(C37="",0,IFERROR(INDEX(Tarifas!$C$7:$C$26,MATCH(C37,Tarifas!$B$7:$B$26,0)),Tarifas!$C$4))</f>
        <v>0</v>
      </c>
      <c r="K37" s="16" t="n">
        <f aca="false">IF(I37="Sí",H37*J37,0)</f>
        <v>0</v>
      </c>
      <c r="L37" s="17" t="str">
        <f aca="false">IF(B37="","",MONTH(B37))</f>
        <v/>
      </c>
    </row>
    <row r="38" customFormat="false" ht="15" hidden="false" customHeight="false" outlineLevel="0" collapsed="false">
      <c r="B38" s="10"/>
      <c r="C38" s="11"/>
      <c r="D38" s="11"/>
      <c r="E38" s="12"/>
      <c r="F38" s="12"/>
      <c r="G38" s="13"/>
      <c r="H38" s="14" t="n">
        <f aca="false">IF(OR(E38="",F38=""),0,((F38-E38)+(F38&lt;E38))*24-N(G38)/60)</f>
        <v>0</v>
      </c>
      <c r="I38" s="11"/>
      <c r="J38" s="15" t="n">
        <f aca="false">IF(C38="",0,IFERROR(INDEX(Tarifas!$C$7:$C$26,MATCH(C38,Tarifas!$B$7:$B$26,0)),Tarifas!$C$4))</f>
        <v>0</v>
      </c>
      <c r="K38" s="16" t="n">
        <f aca="false">IF(I38="Sí",H38*J38,0)</f>
        <v>0</v>
      </c>
      <c r="L38" s="17" t="str">
        <f aca="false">IF(B38="","",MONTH(B38))</f>
        <v/>
      </c>
    </row>
    <row r="39" customFormat="false" ht="15" hidden="false" customHeight="false" outlineLevel="0" collapsed="false">
      <c r="B39" s="10"/>
      <c r="C39" s="11"/>
      <c r="D39" s="11"/>
      <c r="E39" s="12"/>
      <c r="F39" s="12"/>
      <c r="G39" s="13"/>
      <c r="H39" s="14" t="n">
        <f aca="false">IF(OR(E39="",F39=""),0,((F39-E39)+(F39&lt;E39))*24-N(G39)/60)</f>
        <v>0</v>
      </c>
      <c r="I39" s="11"/>
      <c r="J39" s="15" t="n">
        <f aca="false">IF(C39="",0,IFERROR(INDEX(Tarifas!$C$7:$C$26,MATCH(C39,Tarifas!$B$7:$B$26,0)),Tarifas!$C$4))</f>
        <v>0</v>
      </c>
      <c r="K39" s="16" t="n">
        <f aca="false">IF(I39="Sí",H39*J39,0)</f>
        <v>0</v>
      </c>
      <c r="L39" s="17" t="str">
        <f aca="false">IF(B39="","",MONTH(B39))</f>
        <v/>
      </c>
    </row>
    <row r="40" customFormat="false" ht="15" hidden="false" customHeight="false" outlineLevel="0" collapsed="false">
      <c r="B40" s="10"/>
      <c r="C40" s="11"/>
      <c r="D40" s="11"/>
      <c r="E40" s="12"/>
      <c r="F40" s="12"/>
      <c r="G40" s="13"/>
      <c r="H40" s="14" t="n">
        <f aca="false">IF(OR(E40="",F40=""),0,((F40-E40)+(F40&lt;E40))*24-N(G40)/60)</f>
        <v>0</v>
      </c>
      <c r="I40" s="11"/>
      <c r="J40" s="15" t="n">
        <f aca="false">IF(C40="",0,IFERROR(INDEX(Tarifas!$C$7:$C$26,MATCH(C40,Tarifas!$B$7:$B$26,0)),Tarifas!$C$4))</f>
        <v>0</v>
      </c>
      <c r="K40" s="16" t="n">
        <f aca="false">IF(I40="Sí",H40*J40,0)</f>
        <v>0</v>
      </c>
      <c r="L40" s="17" t="str">
        <f aca="false">IF(B40="","",MONTH(B40))</f>
        <v/>
      </c>
    </row>
    <row r="41" customFormat="false" ht="15" hidden="false" customHeight="false" outlineLevel="0" collapsed="false">
      <c r="B41" s="10"/>
      <c r="C41" s="11"/>
      <c r="D41" s="11"/>
      <c r="E41" s="12"/>
      <c r="F41" s="12"/>
      <c r="G41" s="13"/>
      <c r="H41" s="14" t="n">
        <f aca="false">IF(OR(E41="",F41=""),0,((F41-E41)+(F41&lt;E41))*24-N(G41)/60)</f>
        <v>0</v>
      </c>
      <c r="I41" s="11"/>
      <c r="J41" s="15" t="n">
        <f aca="false">IF(C41="",0,IFERROR(INDEX(Tarifas!$C$7:$C$26,MATCH(C41,Tarifas!$B$7:$B$26,0)),Tarifas!$C$4))</f>
        <v>0</v>
      </c>
      <c r="K41" s="16" t="n">
        <f aca="false">IF(I41="Sí",H41*J41,0)</f>
        <v>0</v>
      </c>
      <c r="L41" s="17" t="str">
        <f aca="false">IF(B41="","",MONTH(B41))</f>
        <v/>
      </c>
    </row>
    <row r="42" customFormat="false" ht="15" hidden="false" customHeight="false" outlineLevel="0" collapsed="false">
      <c r="B42" s="10"/>
      <c r="C42" s="11"/>
      <c r="D42" s="11"/>
      <c r="E42" s="12"/>
      <c r="F42" s="12"/>
      <c r="G42" s="13"/>
      <c r="H42" s="14" t="n">
        <f aca="false">IF(OR(E42="",F42=""),0,((F42-E42)+(F42&lt;E42))*24-N(G42)/60)</f>
        <v>0</v>
      </c>
      <c r="I42" s="11"/>
      <c r="J42" s="15" t="n">
        <f aca="false">IF(C42="",0,IFERROR(INDEX(Tarifas!$C$7:$C$26,MATCH(C42,Tarifas!$B$7:$B$26,0)),Tarifas!$C$4))</f>
        <v>0</v>
      </c>
      <c r="K42" s="16" t="n">
        <f aca="false">IF(I42="Sí",H42*J42,0)</f>
        <v>0</v>
      </c>
      <c r="L42" s="17" t="str">
        <f aca="false">IF(B42="","",MONTH(B42))</f>
        <v/>
      </c>
    </row>
    <row r="43" customFormat="false" ht="15" hidden="false" customHeight="false" outlineLevel="0" collapsed="false">
      <c r="B43" s="10"/>
      <c r="C43" s="11"/>
      <c r="D43" s="11"/>
      <c r="E43" s="12"/>
      <c r="F43" s="12"/>
      <c r="G43" s="13"/>
      <c r="H43" s="14" t="n">
        <f aca="false">IF(OR(E43="",F43=""),0,((F43-E43)+(F43&lt;E43))*24-N(G43)/60)</f>
        <v>0</v>
      </c>
      <c r="I43" s="11"/>
      <c r="J43" s="15" t="n">
        <f aca="false">IF(C43="",0,IFERROR(INDEX(Tarifas!$C$7:$C$26,MATCH(C43,Tarifas!$B$7:$B$26,0)),Tarifas!$C$4))</f>
        <v>0</v>
      </c>
      <c r="K43" s="16" t="n">
        <f aca="false">IF(I43="Sí",H43*J43,0)</f>
        <v>0</v>
      </c>
      <c r="L43" s="17" t="str">
        <f aca="false">IF(B43="","",MONTH(B43))</f>
        <v/>
      </c>
    </row>
    <row r="44" customFormat="false" ht="15" hidden="false" customHeight="false" outlineLevel="0" collapsed="false">
      <c r="B44" s="10"/>
      <c r="C44" s="11"/>
      <c r="D44" s="11"/>
      <c r="E44" s="12"/>
      <c r="F44" s="12"/>
      <c r="G44" s="13"/>
      <c r="H44" s="14" t="n">
        <f aca="false">IF(OR(E44="",F44=""),0,((F44-E44)+(F44&lt;E44))*24-N(G44)/60)</f>
        <v>0</v>
      </c>
      <c r="I44" s="11"/>
      <c r="J44" s="15" t="n">
        <f aca="false">IF(C44="",0,IFERROR(INDEX(Tarifas!$C$7:$C$26,MATCH(C44,Tarifas!$B$7:$B$26,0)),Tarifas!$C$4))</f>
        <v>0</v>
      </c>
      <c r="K44" s="16" t="n">
        <f aca="false">IF(I44="Sí",H44*J44,0)</f>
        <v>0</v>
      </c>
      <c r="L44" s="17" t="str">
        <f aca="false">IF(B44="","",MONTH(B44))</f>
        <v/>
      </c>
    </row>
    <row r="45" customFormat="false" ht="15" hidden="false" customHeight="false" outlineLevel="0" collapsed="false">
      <c r="B45" s="10"/>
      <c r="C45" s="11"/>
      <c r="D45" s="11"/>
      <c r="E45" s="12"/>
      <c r="F45" s="12"/>
      <c r="G45" s="13"/>
      <c r="H45" s="14" t="n">
        <f aca="false">IF(OR(E45="",F45=""),0,((F45-E45)+(F45&lt;E45))*24-N(G45)/60)</f>
        <v>0</v>
      </c>
      <c r="I45" s="11"/>
      <c r="J45" s="15" t="n">
        <f aca="false">IF(C45="",0,IFERROR(INDEX(Tarifas!$C$7:$C$26,MATCH(C45,Tarifas!$B$7:$B$26,0)),Tarifas!$C$4))</f>
        <v>0</v>
      </c>
      <c r="K45" s="16" t="n">
        <f aca="false">IF(I45="Sí",H45*J45,0)</f>
        <v>0</v>
      </c>
      <c r="L45" s="17" t="str">
        <f aca="false">IF(B45="","",MONTH(B45))</f>
        <v/>
      </c>
    </row>
    <row r="46" customFormat="false" ht="15" hidden="false" customHeight="false" outlineLevel="0" collapsed="false">
      <c r="B46" s="10"/>
      <c r="C46" s="11"/>
      <c r="D46" s="11"/>
      <c r="E46" s="12"/>
      <c r="F46" s="12"/>
      <c r="G46" s="13"/>
      <c r="H46" s="14" t="n">
        <f aca="false">IF(OR(E46="",F46=""),0,((F46-E46)+(F46&lt;E46))*24-N(G46)/60)</f>
        <v>0</v>
      </c>
      <c r="I46" s="11"/>
      <c r="J46" s="15" t="n">
        <f aca="false">IF(C46="",0,IFERROR(INDEX(Tarifas!$C$7:$C$26,MATCH(C46,Tarifas!$B$7:$B$26,0)),Tarifas!$C$4))</f>
        <v>0</v>
      </c>
      <c r="K46" s="16" t="n">
        <f aca="false">IF(I46="Sí",H46*J46,0)</f>
        <v>0</v>
      </c>
      <c r="L46" s="17" t="str">
        <f aca="false">IF(B46="","",MONTH(B46))</f>
        <v/>
      </c>
    </row>
    <row r="47" customFormat="false" ht="15" hidden="false" customHeight="false" outlineLevel="0" collapsed="false">
      <c r="B47" s="10"/>
      <c r="C47" s="11"/>
      <c r="D47" s="11"/>
      <c r="E47" s="12"/>
      <c r="F47" s="12"/>
      <c r="G47" s="13"/>
      <c r="H47" s="14" t="n">
        <f aca="false">IF(OR(E47="",F47=""),0,((F47-E47)+(F47&lt;E47))*24-N(G47)/60)</f>
        <v>0</v>
      </c>
      <c r="I47" s="11"/>
      <c r="J47" s="15" t="n">
        <f aca="false">IF(C47="",0,IFERROR(INDEX(Tarifas!$C$7:$C$26,MATCH(C47,Tarifas!$B$7:$B$26,0)),Tarifas!$C$4))</f>
        <v>0</v>
      </c>
      <c r="K47" s="16" t="n">
        <f aca="false">IF(I47="Sí",H47*J47,0)</f>
        <v>0</v>
      </c>
      <c r="L47" s="17" t="str">
        <f aca="false">IF(B47="","",MONTH(B47))</f>
        <v/>
      </c>
    </row>
    <row r="48" customFormat="false" ht="15" hidden="false" customHeight="false" outlineLevel="0" collapsed="false">
      <c r="B48" s="10"/>
      <c r="C48" s="11"/>
      <c r="D48" s="11"/>
      <c r="E48" s="12"/>
      <c r="F48" s="12"/>
      <c r="G48" s="13"/>
      <c r="H48" s="14" t="n">
        <f aca="false">IF(OR(E48="",F48=""),0,((F48-E48)+(F48&lt;E48))*24-N(G48)/60)</f>
        <v>0</v>
      </c>
      <c r="I48" s="11"/>
      <c r="J48" s="15" t="n">
        <f aca="false">IF(C48="",0,IFERROR(INDEX(Tarifas!$C$7:$C$26,MATCH(C48,Tarifas!$B$7:$B$26,0)),Tarifas!$C$4))</f>
        <v>0</v>
      </c>
      <c r="K48" s="16" t="n">
        <f aca="false">IF(I48="Sí",H48*J48,0)</f>
        <v>0</v>
      </c>
      <c r="L48" s="17" t="str">
        <f aca="false">IF(B48="","",MONTH(B48))</f>
        <v/>
      </c>
    </row>
    <row r="49" customFormat="false" ht="15" hidden="false" customHeight="false" outlineLevel="0" collapsed="false">
      <c r="B49" s="10"/>
      <c r="C49" s="11"/>
      <c r="D49" s="11"/>
      <c r="E49" s="12"/>
      <c r="F49" s="12"/>
      <c r="G49" s="13"/>
      <c r="H49" s="14" t="n">
        <f aca="false">IF(OR(E49="",F49=""),0,((F49-E49)+(F49&lt;E49))*24-N(G49)/60)</f>
        <v>0</v>
      </c>
      <c r="I49" s="11"/>
      <c r="J49" s="15" t="n">
        <f aca="false">IF(C49="",0,IFERROR(INDEX(Tarifas!$C$7:$C$26,MATCH(C49,Tarifas!$B$7:$B$26,0)),Tarifas!$C$4))</f>
        <v>0</v>
      </c>
      <c r="K49" s="16" t="n">
        <f aca="false">IF(I49="Sí",H49*J49,0)</f>
        <v>0</v>
      </c>
      <c r="L49" s="17" t="str">
        <f aca="false">IF(B49="","",MONTH(B49))</f>
        <v/>
      </c>
    </row>
    <row r="50" customFormat="false" ht="15" hidden="false" customHeight="false" outlineLevel="0" collapsed="false">
      <c r="B50" s="10"/>
      <c r="C50" s="11"/>
      <c r="D50" s="11"/>
      <c r="E50" s="12"/>
      <c r="F50" s="12"/>
      <c r="G50" s="13"/>
      <c r="H50" s="14" t="n">
        <f aca="false">IF(OR(E50="",F50=""),0,((F50-E50)+(F50&lt;E50))*24-N(G50)/60)</f>
        <v>0</v>
      </c>
      <c r="I50" s="11"/>
      <c r="J50" s="15" t="n">
        <f aca="false">IF(C50="",0,IFERROR(INDEX(Tarifas!$C$7:$C$26,MATCH(C50,Tarifas!$B$7:$B$26,0)),Tarifas!$C$4))</f>
        <v>0</v>
      </c>
      <c r="K50" s="16" t="n">
        <f aca="false">IF(I50="Sí",H50*J50,0)</f>
        <v>0</v>
      </c>
      <c r="L50" s="17" t="str">
        <f aca="false">IF(B50="","",MONTH(B50))</f>
        <v/>
      </c>
    </row>
    <row r="51" customFormat="false" ht="15" hidden="false" customHeight="false" outlineLevel="0" collapsed="false">
      <c r="B51" s="10"/>
      <c r="C51" s="11"/>
      <c r="D51" s="11"/>
      <c r="E51" s="12"/>
      <c r="F51" s="12"/>
      <c r="G51" s="13"/>
      <c r="H51" s="14" t="n">
        <f aca="false">IF(OR(E51="",F51=""),0,((F51-E51)+(F51&lt;E51))*24-N(G51)/60)</f>
        <v>0</v>
      </c>
      <c r="I51" s="11"/>
      <c r="J51" s="15" t="n">
        <f aca="false">IF(C51="",0,IFERROR(INDEX(Tarifas!$C$7:$C$26,MATCH(C51,Tarifas!$B$7:$B$26,0)),Tarifas!$C$4))</f>
        <v>0</v>
      </c>
      <c r="K51" s="16" t="n">
        <f aca="false">IF(I51="Sí",H51*J51,0)</f>
        <v>0</v>
      </c>
      <c r="L51" s="17" t="str">
        <f aca="false">IF(B51="","",MONTH(B51))</f>
        <v/>
      </c>
    </row>
    <row r="52" customFormat="false" ht="15" hidden="false" customHeight="false" outlineLevel="0" collapsed="false">
      <c r="B52" s="10"/>
      <c r="C52" s="11"/>
      <c r="D52" s="11"/>
      <c r="E52" s="12"/>
      <c r="F52" s="12"/>
      <c r="G52" s="13"/>
      <c r="H52" s="14" t="n">
        <f aca="false">IF(OR(E52="",F52=""),0,((F52-E52)+(F52&lt;E52))*24-N(G52)/60)</f>
        <v>0</v>
      </c>
      <c r="I52" s="11"/>
      <c r="J52" s="15" t="n">
        <f aca="false">IF(C52="",0,IFERROR(INDEX(Tarifas!$C$7:$C$26,MATCH(C52,Tarifas!$B$7:$B$26,0)),Tarifas!$C$4))</f>
        <v>0</v>
      </c>
      <c r="K52" s="16" t="n">
        <f aca="false">IF(I52="Sí",H52*J52,0)</f>
        <v>0</v>
      </c>
      <c r="L52" s="17" t="str">
        <f aca="false">IF(B52="","",MONTH(B52))</f>
        <v/>
      </c>
    </row>
    <row r="53" customFormat="false" ht="15" hidden="false" customHeight="false" outlineLevel="0" collapsed="false">
      <c r="B53" s="10"/>
      <c r="C53" s="11"/>
      <c r="D53" s="11"/>
      <c r="E53" s="12"/>
      <c r="F53" s="12"/>
      <c r="G53" s="13"/>
      <c r="H53" s="14" t="n">
        <f aca="false">IF(OR(E53="",F53=""),0,((F53-E53)+(F53&lt;E53))*24-N(G53)/60)</f>
        <v>0</v>
      </c>
      <c r="I53" s="11"/>
      <c r="J53" s="15" t="n">
        <f aca="false">IF(C53="",0,IFERROR(INDEX(Tarifas!$C$7:$C$26,MATCH(C53,Tarifas!$B$7:$B$26,0)),Tarifas!$C$4))</f>
        <v>0</v>
      </c>
      <c r="K53" s="16" t="n">
        <f aca="false">IF(I53="Sí",H53*J53,0)</f>
        <v>0</v>
      </c>
      <c r="L53" s="17" t="str">
        <f aca="false">IF(B53="","",MONTH(B53))</f>
        <v/>
      </c>
    </row>
    <row r="54" customFormat="false" ht="15" hidden="false" customHeight="false" outlineLevel="0" collapsed="false">
      <c r="B54" s="10"/>
      <c r="C54" s="11"/>
      <c r="D54" s="11"/>
      <c r="E54" s="12"/>
      <c r="F54" s="12"/>
      <c r="G54" s="13"/>
      <c r="H54" s="14" t="n">
        <f aca="false">IF(OR(E54="",F54=""),0,((F54-E54)+(F54&lt;E54))*24-N(G54)/60)</f>
        <v>0</v>
      </c>
      <c r="I54" s="11"/>
      <c r="J54" s="15" t="n">
        <f aca="false">IF(C54="",0,IFERROR(INDEX(Tarifas!$C$7:$C$26,MATCH(C54,Tarifas!$B$7:$B$26,0)),Tarifas!$C$4))</f>
        <v>0</v>
      </c>
      <c r="K54" s="16" t="n">
        <f aca="false">IF(I54="Sí",H54*J54,0)</f>
        <v>0</v>
      </c>
      <c r="L54" s="17" t="str">
        <f aca="false">IF(B54="","",MONTH(B54))</f>
        <v/>
      </c>
    </row>
    <row r="55" customFormat="false" ht="15" hidden="false" customHeight="false" outlineLevel="0" collapsed="false">
      <c r="B55" s="10"/>
      <c r="C55" s="11"/>
      <c r="D55" s="11"/>
      <c r="E55" s="12"/>
      <c r="F55" s="12"/>
      <c r="G55" s="13"/>
      <c r="H55" s="14" t="n">
        <f aca="false">IF(OR(E55="",F55=""),0,((F55-E55)+(F55&lt;E55))*24-N(G55)/60)</f>
        <v>0</v>
      </c>
      <c r="I55" s="11"/>
      <c r="J55" s="15" t="n">
        <f aca="false">IF(C55="",0,IFERROR(INDEX(Tarifas!$C$7:$C$26,MATCH(C55,Tarifas!$B$7:$B$26,0)),Tarifas!$C$4))</f>
        <v>0</v>
      </c>
      <c r="K55" s="16" t="n">
        <f aca="false">IF(I55="Sí",H55*J55,0)</f>
        <v>0</v>
      </c>
      <c r="L55" s="17" t="str">
        <f aca="false">IF(B55="","",MONTH(B55))</f>
        <v/>
      </c>
    </row>
    <row r="56" customFormat="false" ht="15" hidden="false" customHeight="false" outlineLevel="0" collapsed="false">
      <c r="B56" s="10"/>
      <c r="C56" s="11"/>
      <c r="D56" s="11"/>
      <c r="E56" s="12"/>
      <c r="F56" s="12"/>
      <c r="G56" s="13"/>
      <c r="H56" s="14" t="n">
        <f aca="false">IF(OR(E56="",F56=""),0,((F56-E56)+(F56&lt;E56))*24-N(G56)/60)</f>
        <v>0</v>
      </c>
      <c r="I56" s="11"/>
      <c r="J56" s="15" t="n">
        <f aca="false">IF(C56="",0,IFERROR(INDEX(Tarifas!$C$7:$C$26,MATCH(C56,Tarifas!$B$7:$B$26,0)),Tarifas!$C$4))</f>
        <v>0</v>
      </c>
      <c r="K56" s="16" t="n">
        <f aca="false">IF(I56="Sí",H56*J56,0)</f>
        <v>0</v>
      </c>
      <c r="L56" s="17" t="str">
        <f aca="false">IF(B56="","",MONTH(B56))</f>
        <v/>
      </c>
    </row>
    <row r="57" customFormat="false" ht="15" hidden="false" customHeight="false" outlineLevel="0" collapsed="false">
      <c r="B57" s="10"/>
      <c r="C57" s="11"/>
      <c r="D57" s="11"/>
      <c r="E57" s="12"/>
      <c r="F57" s="12"/>
      <c r="G57" s="13"/>
      <c r="H57" s="14" t="n">
        <f aca="false">IF(OR(E57="",F57=""),0,((F57-E57)+(F57&lt;E57))*24-N(G57)/60)</f>
        <v>0</v>
      </c>
      <c r="I57" s="11"/>
      <c r="J57" s="15" t="n">
        <f aca="false">IF(C57="",0,IFERROR(INDEX(Tarifas!$C$7:$C$26,MATCH(C57,Tarifas!$B$7:$B$26,0)),Tarifas!$C$4))</f>
        <v>0</v>
      </c>
      <c r="K57" s="16" t="n">
        <f aca="false">IF(I57="Sí",H57*J57,0)</f>
        <v>0</v>
      </c>
      <c r="L57" s="17" t="str">
        <f aca="false">IF(B57="","",MONTH(B57))</f>
        <v/>
      </c>
    </row>
    <row r="58" customFormat="false" ht="15" hidden="false" customHeight="false" outlineLevel="0" collapsed="false">
      <c r="B58" s="10"/>
      <c r="C58" s="11"/>
      <c r="D58" s="11"/>
      <c r="E58" s="12"/>
      <c r="F58" s="12"/>
      <c r="G58" s="13"/>
      <c r="H58" s="14" t="n">
        <f aca="false">IF(OR(E58="",F58=""),0,((F58-E58)+(F58&lt;E58))*24-N(G58)/60)</f>
        <v>0</v>
      </c>
      <c r="I58" s="11"/>
      <c r="J58" s="15" t="n">
        <f aca="false">IF(C58="",0,IFERROR(INDEX(Tarifas!$C$7:$C$26,MATCH(C58,Tarifas!$B$7:$B$26,0)),Tarifas!$C$4))</f>
        <v>0</v>
      </c>
      <c r="K58" s="16" t="n">
        <f aca="false">IF(I58="Sí",H58*J58,0)</f>
        <v>0</v>
      </c>
      <c r="L58" s="17" t="str">
        <f aca="false">IF(B58="","",MONTH(B58))</f>
        <v/>
      </c>
    </row>
    <row r="59" customFormat="false" ht="15" hidden="false" customHeight="false" outlineLevel="0" collapsed="false">
      <c r="B59" s="10"/>
      <c r="C59" s="11"/>
      <c r="D59" s="11"/>
      <c r="E59" s="12"/>
      <c r="F59" s="12"/>
      <c r="G59" s="13"/>
      <c r="H59" s="14" t="n">
        <f aca="false">IF(OR(E59="",F59=""),0,((F59-E59)+(F59&lt;E59))*24-N(G59)/60)</f>
        <v>0</v>
      </c>
      <c r="I59" s="11"/>
      <c r="J59" s="15" t="n">
        <f aca="false">IF(C59="",0,IFERROR(INDEX(Tarifas!$C$7:$C$26,MATCH(C59,Tarifas!$B$7:$B$26,0)),Tarifas!$C$4))</f>
        <v>0</v>
      </c>
      <c r="K59" s="16" t="n">
        <f aca="false">IF(I59="Sí",H59*J59,0)</f>
        <v>0</v>
      </c>
      <c r="L59" s="17" t="str">
        <f aca="false">IF(B59="","",MONTH(B59))</f>
        <v/>
      </c>
    </row>
    <row r="60" customFormat="false" ht="15" hidden="false" customHeight="false" outlineLevel="0" collapsed="false">
      <c r="B60" s="10"/>
      <c r="C60" s="11"/>
      <c r="D60" s="11"/>
      <c r="E60" s="12"/>
      <c r="F60" s="12"/>
      <c r="G60" s="13"/>
      <c r="H60" s="14" t="n">
        <f aca="false">IF(OR(E60="",F60=""),0,((F60-E60)+(F60&lt;E60))*24-N(G60)/60)</f>
        <v>0</v>
      </c>
      <c r="I60" s="11"/>
      <c r="J60" s="15" t="n">
        <f aca="false">IF(C60="",0,IFERROR(INDEX(Tarifas!$C$7:$C$26,MATCH(C60,Tarifas!$B$7:$B$26,0)),Tarifas!$C$4))</f>
        <v>0</v>
      </c>
      <c r="K60" s="16" t="n">
        <f aca="false">IF(I60="Sí",H60*J60,0)</f>
        <v>0</v>
      </c>
      <c r="L60" s="17" t="str">
        <f aca="false">IF(B60="","",MONTH(B60))</f>
        <v/>
      </c>
    </row>
    <row r="61" customFormat="false" ht="15" hidden="false" customHeight="false" outlineLevel="0" collapsed="false">
      <c r="B61" s="10"/>
      <c r="C61" s="11"/>
      <c r="D61" s="11"/>
      <c r="E61" s="12"/>
      <c r="F61" s="12"/>
      <c r="G61" s="13"/>
      <c r="H61" s="14" t="n">
        <f aca="false">IF(OR(E61="",F61=""),0,((F61-E61)+(F61&lt;E61))*24-N(G61)/60)</f>
        <v>0</v>
      </c>
      <c r="I61" s="11"/>
      <c r="J61" s="15" t="n">
        <f aca="false">IF(C61="",0,IFERROR(INDEX(Tarifas!$C$7:$C$26,MATCH(C61,Tarifas!$B$7:$B$26,0)),Tarifas!$C$4))</f>
        <v>0</v>
      </c>
      <c r="K61" s="16" t="n">
        <f aca="false">IF(I61="Sí",H61*J61,0)</f>
        <v>0</v>
      </c>
      <c r="L61" s="17" t="str">
        <f aca="false">IF(B61="","",MONTH(B61))</f>
        <v/>
      </c>
    </row>
    <row r="62" customFormat="false" ht="15" hidden="false" customHeight="false" outlineLevel="0" collapsed="false">
      <c r="B62" s="10"/>
      <c r="C62" s="11"/>
      <c r="D62" s="11"/>
      <c r="E62" s="12"/>
      <c r="F62" s="12"/>
      <c r="G62" s="13"/>
      <c r="H62" s="14" t="n">
        <f aca="false">IF(OR(E62="",F62=""),0,((F62-E62)+(F62&lt;E62))*24-N(G62)/60)</f>
        <v>0</v>
      </c>
      <c r="I62" s="11"/>
      <c r="J62" s="15" t="n">
        <f aca="false">IF(C62="",0,IFERROR(INDEX(Tarifas!$C$7:$C$26,MATCH(C62,Tarifas!$B$7:$B$26,0)),Tarifas!$C$4))</f>
        <v>0</v>
      </c>
      <c r="K62" s="16" t="n">
        <f aca="false">IF(I62="Sí",H62*J62,0)</f>
        <v>0</v>
      </c>
      <c r="L62" s="17" t="str">
        <f aca="false">IF(B62="","",MONTH(B62))</f>
        <v/>
      </c>
    </row>
    <row r="63" customFormat="false" ht="15" hidden="false" customHeight="false" outlineLevel="0" collapsed="false">
      <c r="B63" s="10"/>
      <c r="C63" s="11"/>
      <c r="D63" s="11"/>
      <c r="E63" s="12"/>
      <c r="F63" s="12"/>
      <c r="G63" s="13"/>
      <c r="H63" s="14" t="n">
        <f aca="false">IF(OR(E63="",F63=""),0,((F63-E63)+(F63&lt;E63))*24-N(G63)/60)</f>
        <v>0</v>
      </c>
      <c r="I63" s="11"/>
      <c r="J63" s="15" t="n">
        <f aca="false">IF(C63="",0,IFERROR(INDEX(Tarifas!$C$7:$C$26,MATCH(C63,Tarifas!$B$7:$B$26,0)),Tarifas!$C$4))</f>
        <v>0</v>
      </c>
      <c r="K63" s="16" t="n">
        <f aca="false">IF(I63="Sí",H63*J63,0)</f>
        <v>0</v>
      </c>
      <c r="L63" s="17" t="str">
        <f aca="false">IF(B63="","",MONTH(B63))</f>
        <v/>
      </c>
    </row>
    <row r="64" customFormat="false" ht="15" hidden="false" customHeight="false" outlineLevel="0" collapsed="false">
      <c r="B64" s="10"/>
      <c r="C64" s="11"/>
      <c r="D64" s="11"/>
      <c r="E64" s="12"/>
      <c r="F64" s="12"/>
      <c r="G64" s="13"/>
      <c r="H64" s="14" t="n">
        <f aca="false">IF(OR(E64="",F64=""),0,((F64-E64)+(F64&lt;E64))*24-N(G64)/60)</f>
        <v>0</v>
      </c>
      <c r="I64" s="11"/>
      <c r="J64" s="15" t="n">
        <f aca="false">IF(C64="",0,IFERROR(INDEX(Tarifas!$C$7:$C$26,MATCH(C64,Tarifas!$B$7:$B$26,0)),Tarifas!$C$4))</f>
        <v>0</v>
      </c>
      <c r="K64" s="16" t="n">
        <f aca="false">IF(I64="Sí",H64*J64,0)</f>
        <v>0</v>
      </c>
      <c r="L64" s="17" t="str">
        <f aca="false">IF(B64="","",MONTH(B64))</f>
        <v/>
      </c>
    </row>
    <row r="65" customFormat="false" ht="15" hidden="false" customHeight="false" outlineLevel="0" collapsed="false">
      <c r="B65" s="10"/>
      <c r="C65" s="11"/>
      <c r="D65" s="11"/>
      <c r="E65" s="12"/>
      <c r="F65" s="12"/>
      <c r="G65" s="13"/>
      <c r="H65" s="14" t="n">
        <f aca="false">IF(OR(E65="",F65=""),0,((F65-E65)+(F65&lt;E65))*24-N(G65)/60)</f>
        <v>0</v>
      </c>
      <c r="I65" s="11"/>
      <c r="J65" s="15" t="n">
        <f aca="false">IF(C65="",0,IFERROR(INDEX(Tarifas!$C$7:$C$26,MATCH(C65,Tarifas!$B$7:$B$26,0)),Tarifas!$C$4))</f>
        <v>0</v>
      </c>
      <c r="K65" s="16" t="n">
        <f aca="false">IF(I65="Sí",H65*J65,0)</f>
        <v>0</v>
      </c>
      <c r="L65" s="17" t="str">
        <f aca="false">IF(B65="","",MONTH(B65))</f>
        <v/>
      </c>
    </row>
    <row r="66" customFormat="false" ht="15" hidden="false" customHeight="false" outlineLevel="0" collapsed="false">
      <c r="B66" s="10"/>
      <c r="C66" s="11"/>
      <c r="D66" s="11"/>
      <c r="E66" s="12"/>
      <c r="F66" s="12"/>
      <c r="G66" s="13"/>
      <c r="H66" s="14" t="n">
        <f aca="false">IF(OR(E66="",F66=""),0,((F66-E66)+(F66&lt;E66))*24-N(G66)/60)</f>
        <v>0</v>
      </c>
      <c r="I66" s="11"/>
      <c r="J66" s="15" t="n">
        <f aca="false">IF(C66="",0,IFERROR(INDEX(Tarifas!$C$7:$C$26,MATCH(C66,Tarifas!$B$7:$B$26,0)),Tarifas!$C$4))</f>
        <v>0</v>
      </c>
      <c r="K66" s="16" t="n">
        <f aca="false">IF(I66="Sí",H66*J66,0)</f>
        <v>0</v>
      </c>
      <c r="L66" s="17" t="str">
        <f aca="false">IF(B66="","",MONTH(B66))</f>
        <v/>
      </c>
    </row>
    <row r="67" customFormat="false" ht="15" hidden="false" customHeight="false" outlineLevel="0" collapsed="false">
      <c r="B67" s="10"/>
      <c r="C67" s="11"/>
      <c r="D67" s="11"/>
      <c r="E67" s="12"/>
      <c r="F67" s="12"/>
      <c r="G67" s="13"/>
      <c r="H67" s="14" t="n">
        <f aca="false">IF(OR(E67="",F67=""),0,((F67-E67)+(F67&lt;E67))*24-N(G67)/60)</f>
        <v>0</v>
      </c>
      <c r="I67" s="11"/>
      <c r="J67" s="15" t="n">
        <f aca="false">IF(C67="",0,IFERROR(INDEX(Tarifas!$C$7:$C$26,MATCH(C67,Tarifas!$B$7:$B$26,0)),Tarifas!$C$4))</f>
        <v>0</v>
      </c>
      <c r="K67" s="16" t="n">
        <f aca="false">IF(I67="Sí",H67*J67,0)</f>
        <v>0</v>
      </c>
      <c r="L67" s="17" t="str">
        <f aca="false">IF(B67="","",MONTH(B67))</f>
        <v/>
      </c>
    </row>
    <row r="68" customFormat="false" ht="15" hidden="false" customHeight="false" outlineLevel="0" collapsed="false">
      <c r="B68" s="10"/>
      <c r="C68" s="11"/>
      <c r="D68" s="11"/>
      <c r="E68" s="12"/>
      <c r="F68" s="12"/>
      <c r="G68" s="13"/>
      <c r="H68" s="14" t="n">
        <f aca="false">IF(OR(E68="",F68=""),0,((F68-E68)+(F68&lt;E68))*24-N(G68)/60)</f>
        <v>0</v>
      </c>
      <c r="I68" s="11"/>
      <c r="J68" s="15" t="n">
        <f aca="false">IF(C68="",0,IFERROR(INDEX(Tarifas!$C$7:$C$26,MATCH(C68,Tarifas!$B$7:$B$26,0)),Tarifas!$C$4))</f>
        <v>0</v>
      </c>
      <c r="K68" s="16" t="n">
        <f aca="false">IF(I68="Sí",H68*J68,0)</f>
        <v>0</v>
      </c>
      <c r="L68" s="17" t="str">
        <f aca="false">IF(B68="","",MONTH(B68))</f>
        <v/>
      </c>
    </row>
    <row r="69" customFormat="false" ht="15" hidden="false" customHeight="false" outlineLevel="0" collapsed="false">
      <c r="B69" s="10"/>
      <c r="C69" s="11"/>
      <c r="D69" s="11"/>
      <c r="E69" s="12"/>
      <c r="F69" s="12"/>
      <c r="G69" s="13"/>
      <c r="H69" s="14" t="n">
        <f aca="false">IF(OR(E69="",F69=""),0,((F69-E69)+(F69&lt;E69))*24-N(G69)/60)</f>
        <v>0</v>
      </c>
      <c r="I69" s="11"/>
      <c r="J69" s="15" t="n">
        <f aca="false">IF(C69="",0,IFERROR(INDEX(Tarifas!$C$7:$C$26,MATCH(C69,Tarifas!$B$7:$B$26,0)),Tarifas!$C$4))</f>
        <v>0</v>
      </c>
      <c r="K69" s="16" t="n">
        <f aca="false">IF(I69="Sí",H69*J69,0)</f>
        <v>0</v>
      </c>
      <c r="L69" s="17" t="str">
        <f aca="false">IF(B69="","",MONTH(B69))</f>
        <v/>
      </c>
    </row>
    <row r="70" customFormat="false" ht="15" hidden="false" customHeight="false" outlineLevel="0" collapsed="false">
      <c r="B70" s="10"/>
      <c r="C70" s="11"/>
      <c r="D70" s="11"/>
      <c r="E70" s="12"/>
      <c r="F70" s="12"/>
      <c r="G70" s="13"/>
      <c r="H70" s="14" t="n">
        <f aca="false">IF(OR(E70="",F70=""),0,((F70-E70)+(F70&lt;E70))*24-N(G70)/60)</f>
        <v>0</v>
      </c>
      <c r="I70" s="11"/>
      <c r="J70" s="15" t="n">
        <f aca="false">IF(C70="",0,IFERROR(INDEX(Tarifas!$C$7:$C$26,MATCH(C70,Tarifas!$B$7:$B$26,0)),Tarifas!$C$4))</f>
        <v>0</v>
      </c>
      <c r="K70" s="16" t="n">
        <f aca="false">IF(I70="Sí",H70*J70,0)</f>
        <v>0</v>
      </c>
      <c r="L70" s="17" t="str">
        <f aca="false">IF(B70="","",MONTH(B70))</f>
        <v/>
      </c>
    </row>
    <row r="71" customFormat="false" ht="15" hidden="false" customHeight="false" outlineLevel="0" collapsed="false">
      <c r="B71" s="10"/>
      <c r="C71" s="11"/>
      <c r="D71" s="11"/>
      <c r="E71" s="12"/>
      <c r="F71" s="12"/>
      <c r="G71" s="13"/>
      <c r="H71" s="14" t="n">
        <f aca="false">IF(OR(E71="",F71=""),0,((F71-E71)+(F71&lt;E71))*24-N(G71)/60)</f>
        <v>0</v>
      </c>
      <c r="I71" s="11"/>
      <c r="J71" s="15" t="n">
        <f aca="false">IF(C71="",0,IFERROR(INDEX(Tarifas!$C$7:$C$26,MATCH(C71,Tarifas!$B$7:$B$26,0)),Tarifas!$C$4))</f>
        <v>0</v>
      </c>
      <c r="K71" s="16" t="n">
        <f aca="false">IF(I71="Sí",H71*J71,0)</f>
        <v>0</v>
      </c>
      <c r="L71" s="17" t="str">
        <f aca="false">IF(B71="","",MONTH(B71))</f>
        <v/>
      </c>
    </row>
    <row r="72" customFormat="false" ht="15" hidden="false" customHeight="false" outlineLevel="0" collapsed="false">
      <c r="B72" s="10"/>
      <c r="C72" s="11"/>
      <c r="D72" s="11"/>
      <c r="E72" s="12"/>
      <c r="F72" s="12"/>
      <c r="G72" s="13"/>
      <c r="H72" s="14" t="n">
        <f aca="false">IF(OR(E72="",F72=""),0,((F72-E72)+(F72&lt;E72))*24-N(G72)/60)</f>
        <v>0</v>
      </c>
      <c r="I72" s="11"/>
      <c r="J72" s="15" t="n">
        <f aca="false">IF(C72="",0,IFERROR(INDEX(Tarifas!$C$7:$C$26,MATCH(C72,Tarifas!$B$7:$B$26,0)),Tarifas!$C$4))</f>
        <v>0</v>
      </c>
      <c r="K72" s="16" t="n">
        <f aca="false">IF(I72="Sí",H72*J72,0)</f>
        <v>0</v>
      </c>
      <c r="L72" s="17" t="str">
        <f aca="false">IF(B72="","",MONTH(B72))</f>
        <v/>
      </c>
    </row>
    <row r="73" customFormat="false" ht="15" hidden="false" customHeight="false" outlineLevel="0" collapsed="false">
      <c r="B73" s="10"/>
      <c r="C73" s="11"/>
      <c r="D73" s="11"/>
      <c r="E73" s="12"/>
      <c r="F73" s="12"/>
      <c r="G73" s="13"/>
      <c r="H73" s="14" t="n">
        <f aca="false">IF(OR(E73="",F73=""),0,((F73-E73)+(F73&lt;E73))*24-N(G73)/60)</f>
        <v>0</v>
      </c>
      <c r="I73" s="11"/>
      <c r="J73" s="15" t="n">
        <f aca="false">IF(C73="",0,IFERROR(INDEX(Tarifas!$C$7:$C$26,MATCH(C73,Tarifas!$B$7:$B$26,0)),Tarifas!$C$4))</f>
        <v>0</v>
      </c>
      <c r="K73" s="16" t="n">
        <f aca="false">IF(I73="Sí",H73*J73,0)</f>
        <v>0</v>
      </c>
      <c r="L73" s="17" t="str">
        <f aca="false">IF(B73="","",MONTH(B73))</f>
        <v/>
      </c>
    </row>
    <row r="74" customFormat="false" ht="15" hidden="false" customHeight="false" outlineLevel="0" collapsed="false">
      <c r="B74" s="10"/>
      <c r="C74" s="11"/>
      <c r="D74" s="11"/>
      <c r="E74" s="12"/>
      <c r="F74" s="12"/>
      <c r="G74" s="13"/>
      <c r="H74" s="14" t="n">
        <f aca="false">IF(OR(E74="",F74=""),0,((F74-E74)+(F74&lt;E74))*24-N(G74)/60)</f>
        <v>0</v>
      </c>
      <c r="I74" s="11"/>
      <c r="J74" s="15" t="n">
        <f aca="false">IF(C74="",0,IFERROR(INDEX(Tarifas!$C$7:$C$26,MATCH(C74,Tarifas!$B$7:$B$26,0)),Tarifas!$C$4))</f>
        <v>0</v>
      </c>
      <c r="K74" s="16" t="n">
        <f aca="false">IF(I74="Sí",H74*J74,0)</f>
        <v>0</v>
      </c>
      <c r="L74" s="17" t="str">
        <f aca="false">IF(B74="","",MONTH(B74))</f>
        <v/>
      </c>
    </row>
    <row r="75" customFormat="false" ht="15" hidden="false" customHeight="false" outlineLevel="0" collapsed="false">
      <c r="B75" s="10"/>
      <c r="C75" s="11"/>
      <c r="D75" s="11"/>
      <c r="E75" s="12"/>
      <c r="F75" s="12"/>
      <c r="G75" s="13"/>
      <c r="H75" s="14" t="n">
        <f aca="false">IF(OR(E75="",F75=""),0,((F75-E75)+(F75&lt;E75))*24-N(G75)/60)</f>
        <v>0</v>
      </c>
      <c r="I75" s="11"/>
      <c r="J75" s="15" t="n">
        <f aca="false">IF(C75="",0,IFERROR(INDEX(Tarifas!$C$7:$C$26,MATCH(C75,Tarifas!$B$7:$B$26,0)),Tarifas!$C$4))</f>
        <v>0</v>
      </c>
      <c r="K75" s="16" t="n">
        <f aca="false">IF(I75="Sí",H75*J75,0)</f>
        <v>0</v>
      </c>
      <c r="L75" s="17" t="str">
        <f aca="false">IF(B75="","",MONTH(B75))</f>
        <v/>
      </c>
    </row>
    <row r="76" customFormat="false" ht="15" hidden="false" customHeight="false" outlineLevel="0" collapsed="false">
      <c r="B76" s="10"/>
      <c r="C76" s="11"/>
      <c r="D76" s="11"/>
      <c r="E76" s="12"/>
      <c r="F76" s="12"/>
      <c r="G76" s="13"/>
      <c r="H76" s="14" t="n">
        <f aca="false">IF(OR(E76="",F76=""),0,((F76-E76)+(F76&lt;E76))*24-N(G76)/60)</f>
        <v>0</v>
      </c>
      <c r="I76" s="11"/>
      <c r="J76" s="15" t="n">
        <f aca="false">IF(C76="",0,IFERROR(INDEX(Tarifas!$C$7:$C$26,MATCH(C76,Tarifas!$B$7:$B$26,0)),Tarifas!$C$4))</f>
        <v>0</v>
      </c>
      <c r="K76" s="16" t="n">
        <f aca="false">IF(I76="Sí",H76*J76,0)</f>
        <v>0</v>
      </c>
      <c r="L76" s="17" t="str">
        <f aca="false">IF(B76="","",MONTH(B76))</f>
        <v/>
      </c>
    </row>
    <row r="77" customFormat="false" ht="15" hidden="false" customHeight="false" outlineLevel="0" collapsed="false">
      <c r="B77" s="10"/>
      <c r="C77" s="11"/>
      <c r="D77" s="11"/>
      <c r="E77" s="12"/>
      <c r="F77" s="12"/>
      <c r="G77" s="13"/>
      <c r="H77" s="14" t="n">
        <f aca="false">IF(OR(E77="",F77=""),0,((F77-E77)+(F77&lt;E77))*24-N(G77)/60)</f>
        <v>0</v>
      </c>
      <c r="I77" s="11"/>
      <c r="J77" s="15" t="n">
        <f aca="false">IF(C77="",0,IFERROR(INDEX(Tarifas!$C$7:$C$26,MATCH(C77,Tarifas!$B$7:$B$26,0)),Tarifas!$C$4))</f>
        <v>0</v>
      </c>
      <c r="K77" s="16" t="n">
        <f aca="false">IF(I77="Sí",H77*J77,0)</f>
        <v>0</v>
      </c>
      <c r="L77" s="17" t="str">
        <f aca="false">IF(B77="","",MONTH(B77))</f>
        <v/>
      </c>
    </row>
    <row r="78" customFormat="false" ht="15" hidden="false" customHeight="false" outlineLevel="0" collapsed="false">
      <c r="B78" s="10"/>
      <c r="C78" s="11"/>
      <c r="D78" s="11"/>
      <c r="E78" s="12"/>
      <c r="F78" s="12"/>
      <c r="G78" s="13"/>
      <c r="H78" s="14" t="n">
        <f aca="false">IF(OR(E78="",F78=""),0,((F78-E78)+(F78&lt;E78))*24-N(G78)/60)</f>
        <v>0</v>
      </c>
      <c r="I78" s="11"/>
      <c r="J78" s="15" t="n">
        <f aca="false">IF(C78="",0,IFERROR(INDEX(Tarifas!$C$7:$C$26,MATCH(C78,Tarifas!$B$7:$B$26,0)),Tarifas!$C$4))</f>
        <v>0</v>
      </c>
      <c r="K78" s="16" t="n">
        <f aca="false">IF(I78="Sí",H78*J78,0)</f>
        <v>0</v>
      </c>
      <c r="L78" s="17" t="str">
        <f aca="false">IF(B78="","",MONTH(B78))</f>
        <v/>
      </c>
    </row>
    <row r="79" customFormat="false" ht="15" hidden="false" customHeight="false" outlineLevel="0" collapsed="false">
      <c r="B79" s="10"/>
      <c r="C79" s="11"/>
      <c r="D79" s="11"/>
      <c r="E79" s="12"/>
      <c r="F79" s="12"/>
      <c r="G79" s="13"/>
      <c r="H79" s="14" t="n">
        <f aca="false">IF(OR(E79="",F79=""),0,((F79-E79)+(F79&lt;E79))*24-N(G79)/60)</f>
        <v>0</v>
      </c>
      <c r="I79" s="11"/>
      <c r="J79" s="15" t="n">
        <f aca="false">IF(C79="",0,IFERROR(INDEX(Tarifas!$C$7:$C$26,MATCH(C79,Tarifas!$B$7:$B$26,0)),Tarifas!$C$4))</f>
        <v>0</v>
      </c>
      <c r="K79" s="16" t="n">
        <f aca="false">IF(I79="Sí",H79*J79,0)</f>
        <v>0</v>
      </c>
      <c r="L79" s="17" t="str">
        <f aca="false">IF(B79="","",MONTH(B79))</f>
        <v/>
      </c>
    </row>
    <row r="80" customFormat="false" ht="15" hidden="false" customHeight="false" outlineLevel="0" collapsed="false">
      <c r="B80" s="10"/>
      <c r="C80" s="11"/>
      <c r="D80" s="11"/>
      <c r="E80" s="12"/>
      <c r="F80" s="12"/>
      <c r="G80" s="13"/>
      <c r="H80" s="14" t="n">
        <f aca="false">IF(OR(E80="",F80=""),0,((F80-E80)+(F80&lt;E80))*24-N(G80)/60)</f>
        <v>0</v>
      </c>
      <c r="I80" s="11"/>
      <c r="J80" s="15" t="n">
        <f aca="false">IF(C80="",0,IFERROR(INDEX(Tarifas!$C$7:$C$26,MATCH(C80,Tarifas!$B$7:$B$26,0)),Tarifas!$C$4))</f>
        <v>0</v>
      </c>
      <c r="K80" s="16" t="n">
        <f aca="false">IF(I80="Sí",H80*J80,0)</f>
        <v>0</v>
      </c>
      <c r="L80" s="17" t="str">
        <f aca="false">IF(B80="","",MONTH(B80))</f>
        <v/>
      </c>
    </row>
    <row r="81" customFormat="false" ht="15" hidden="false" customHeight="false" outlineLevel="0" collapsed="false">
      <c r="B81" s="10"/>
      <c r="C81" s="11"/>
      <c r="D81" s="11"/>
      <c r="E81" s="12"/>
      <c r="F81" s="12"/>
      <c r="G81" s="13"/>
      <c r="H81" s="14" t="n">
        <f aca="false">IF(OR(E81="",F81=""),0,((F81-E81)+(F81&lt;E81))*24-N(G81)/60)</f>
        <v>0</v>
      </c>
      <c r="I81" s="11"/>
      <c r="J81" s="15" t="n">
        <f aca="false">IF(C81="",0,IFERROR(INDEX(Tarifas!$C$7:$C$26,MATCH(C81,Tarifas!$B$7:$B$26,0)),Tarifas!$C$4))</f>
        <v>0</v>
      </c>
      <c r="K81" s="16" t="n">
        <f aca="false">IF(I81="Sí",H81*J81,0)</f>
        <v>0</v>
      </c>
      <c r="L81" s="17" t="str">
        <f aca="false">IF(B81="","",MONTH(B81))</f>
        <v/>
      </c>
    </row>
    <row r="82" customFormat="false" ht="15" hidden="false" customHeight="false" outlineLevel="0" collapsed="false">
      <c r="B82" s="10"/>
      <c r="C82" s="11"/>
      <c r="D82" s="11"/>
      <c r="E82" s="12"/>
      <c r="F82" s="12"/>
      <c r="G82" s="13"/>
      <c r="H82" s="14" t="n">
        <f aca="false">IF(OR(E82="",F82=""),0,((F82-E82)+(F82&lt;E82))*24-N(G82)/60)</f>
        <v>0</v>
      </c>
      <c r="I82" s="11"/>
      <c r="J82" s="15" t="n">
        <f aca="false">IF(C82="",0,IFERROR(INDEX(Tarifas!$C$7:$C$26,MATCH(C82,Tarifas!$B$7:$B$26,0)),Tarifas!$C$4))</f>
        <v>0</v>
      </c>
      <c r="K82" s="16" t="n">
        <f aca="false">IF(I82="Sí",H82*J82,0)</f>
        <v>0</v>
      </c>
      <c r="L82" s="17" t="str">
        <f aca="false">IF(B82="","",MONTH(B82))</f>
        <v/>
      </c>
    </row>
    <row r="83" customFormat="false" ht="15" hidden="false" customHeight="false" outlineLevel="0" collapsed="false">
      <c r="B83" s="10"/>
      <c r="C83" s="11"/>
      <c r="D83" s="11"/>
      <c r="E83" s="12"/>
      <c r="F83" s="12"/>
      <c r="G83" s="13"/>
      <c r="H83" s="14" t="n">
        <f aca="false">IF(OR(E83="",F83=""),0,((F83-E83)+(F83&lt;E83))*24-N(G83)/60)</f>
        <v>0</v>
      </c>
      <c r="I83" s="11"/>
      <c r="J83" s="15" t="n">
        <f aca="false">IF(C83="",0,IFERROR(INDEX(Tarifas!$C$7:$C$26,MATCH(C83,Tarifas!$B$7:$B$26,0)),Tarifas!$C$4))</f>
        <v>0</v>
      </c>
      <c r="K83" s="16" t="n">
        <f aca="false">IF(I83="Sí",H83*J83,0)</f>
        <v>0</v>
      </c>
      <c r="L83" s="17" t="str">
        <f aca="false">IF(B83="","",MONTH(B83))</f>
        <v/>
      </c>
    </row>
    <row r="84" customFormat="false" ht="15" hidden="false" customHeight="false" outlineLevel="0" collapsed="false">
      <c r="B84" s="10"/>
      <c r="C84" s="11"/>
      <c r="D84" s="11"/>
      <c r="E84" s="12"/>
      <c r="F84" s="12"/>
      <c r="G84" s="13"/>
      <c r="H84" s="14" t="n">
        <f aca="false">IF(OR(E84="",F84=""),0,((F84-E84)+(F84&lt;E84))*24-N(G84)/60)</f>
        <v>0</v>
      </c>
      <c r="I84" s="11"/>
      <c r="J84" s="15" t="n">
        <f aca="false">IF(C84="",0,IFERROR(INDEX(Tarifas!$C$7:$C$26,MATCH(C84,Tarifas!$B$7:$B$26,0)),Tarifas!$C$4))</f>
        <v>0</v>
      </c>
      <c r="K84" s="16" t="n">
        <f aca="false">IF(I84="Sí",H84*J84,0)</f>
        <v>0</v>
      </c>
      <c r="L84" s="17" t="str">
        <f aca="false">IF(B84="","",MONTH(B84))</f>
        <v/>
      </c>
    </row>
    <row r="85" customFormat="false" ht="15" hidden="false" customHeight="false" outlineLevel="0" collapsed="false">
      <c r="B85" s="10"/>
      <c r="C85" s="11"/>
      <c r="D85" s="11"/>
      <c r="E85" s="12"/>
      <c r="F85" s="12"/>
      <c r="G85" s="13"/>
      <c r="H85" s="14" t="n">
        <f aca="false">IF(OR(E85="",F85=""),0,((F85-E85)+(F85&lt;E85))*24-N(G85)/60)</f>
        <v>0</v>
      </c>
      <c r="I85" s="11"/>
      <c r="J85" s="15" t="n">
        <f aca="false">IF(C85="",0,IFERROR(INDEX(Tarifas!$C$7:$C$26,MATCH(C85,Tarifas!$B$7:$B$26,0)),Tarifas!$C$4))</f>
        <v>0</v>
      </c>
      <c r="K85" s="16" t="n">
        <f aca="false">IF(I85="Sí",H85*J85,0)</f>
        <v>0</v>
      </c>
      <c r="L85" s="17" t="str">
        <f aca="false">IF(B85="","",MONTH(B85))</f>
        <v/>
      </c>
    </row>
    <row r="86" customFormat="false" ht="15" hidden="false" customHeight="false" outlineLevel="0" collapsed="false">
      <c r="B86" s="10"/>
      <c r="C86" s="11"/>
      <c r="D86" s="11"/>
      <c r="E86" s="12"/>
      <c r="F86" s="12"/>
      <c r="G86" s="13"/>
      <c r="H86" s="14" t="n">
        <f aca="false">IF(OR(E86="",F86=""),0,((F86-E86)+(F86&lt;E86))*24-N(G86)/60)</f>
        <v>0</v>
      </c>
      <c r="I86" s="11"/>
      <c r="J86" s="15" t="n">
        <f aca="false">IF(C86="",0,IFERROR(INDEX(Tarifas!$C$7:$C$26,MATCH(C86,Tarifas!$B$7:$B$26,0)),Tarifas!$C$4))</f>
        <v>0</v>
      </c>
      <c r="K86" s="16" t="n">
        <f aca="false">IF(I86="Sí",H86*J86,0)</f>
        <v>0</v>
      </c>
      <c r="L86" s="17" t="str">
        <f aca="false">IF(B86="","",MONTH(B86))</f>
        <v/>
      </c>
    </row>
    <row r="87" customFormat="false" ht="15" hidden="false" customHeight="false" outlineLevel="0" collapsed="false">
      <c r="B87" s="10"/>
      <c r="C87" s="11"/>
      <c r="D87" s="11"/>
      <c r="E87" s="12"/>
      <c r="F87" s="12"/>
      <c r="G87" s="13"/>
      <c r="H87" s="14" t="n">
        <f aca="false">IF(OR(E87="",F87=""),0,((F87-E87)+(F87&lt;E87))*24-N(G87)/60)</f>
        <v>0</v>
      </c>
      <c r="I87" s="11"/>
      <c r="J87" s="15" t="n">
        <f aca="false">IF(C87="",0,IFERROR(INDEX(Tarifas!$C$7:$C$26,MATCH(C87,Tarifas!$B$7:$B$26,0)),Tarifas!$C$4))</f>
        <v>0</v>
      </c>
      <c r="K87" s="16" t="n">
        <f aca="false">IF(I87="Sí",H87*J87,0)</f>
        <v>0</v>
      </c>
      <c r="L87" s="17" t="str">
        <f aca="false">IF(B87="","",MONTH(B87))</f>
        <v/>
      </c>
    </row>
    <row r="88" customFormat="false" ht="15" hidden="false" customHeight="false" outlineLevel="0" collapsed="false">
      <c r="B88" s="10"/>
      <c r="C88" s="11"/>
      <c r="D88" s="11"/>
      <c r="E88" s="12"/>
      <c r="F88" s="12"/>
      <c r="G88" s="13"/>
      <c r="H88" s="14" t="n">
        <f aca="false">IF(OR(E88="",F88=""),0,((F88-E88)+(F88&lt;E88))*24-N(G88)/60)</f>
        <v>0</v>
      </c>
      <c r="I88" s="11"/>
      <c r="J88" s="15" t="n">
        <f aca="false">IF(C88="",0,IFERROR(INDEX(Tarifas!$C$7:$C$26,MATCH(C88,Tarifas!$B$7:$B$26,0)),Tarifas!$C$4))</f>
        <v>0</v>
      </c>
      <c r="K88" s="16" t="n">
        <f aca="false">IF(I88="Sí",H88*J88,0)</f>
        <v>0</v>
      </c>
      <c r="L88" s="17" t="str">
        <f aca="false">IF(B88="","",MONTH(B88))</f>
        <v/>
      </c>
    </row>
    <row r="89" customFormat="false" ht="15" hidden="false" customHeight="false" outlineLevel="0" collapsed="false">
      <c r="B89" s="10"/>
      <c r="C89" s="11"/>
      <c r="D89" s="11"/>
      <c r="E89" s="12"/>
      <c r="F89" s="12"/>
      <c r="G89" s="13"/>
      <c r="H89" s="14" t="n">
        <f aca="false">IF(OR(E89="",F89=""),0,((F89-E89)+(F89&lt;E89))*24-N(G89)/60)</f>
        <v>0</v>
      </c>
      <c r="I89" s="11"/>
      <c r="J89" s="15" t="n">
        <f aca="false">IF(C89="",0,IFERROR(INDEX(Tarifas!$C$7:$C$26,MATCH(C89,Tarifas!$B$7:$B$26,0)),Tarifas!$C$4))</f>
        <v>0</v>
      </c>
      <c r="K89" s="16" t="n">
        <f aca="false">IF(I89="Sí",H89*J89,0)</f>
        <v>0</v>
      </c>
      <c r="L89" s="17" t="str">
        <f aca="false">IF(B89="","",MONTH(B89))</f>
        <v/>
      </c>
    </row>
    <row r="90" customFormat="false" ht="15" hidden="false" customHeight="false" outlineLevel="0" collapsed="false">
      <c r="B90" s="10"/>
      <c r="C90" s="11"/>
      <c r="D90" s="11"/>
      <c r="E90" s="12"/>
      <c r="F90" s="12"/>
      <c r="G90" s="13"/>
      <c r="H90" s="14" t="n">
        <f aca="false">IF(OR(E90="",F90=""),0,((F90-E90)+(F90&lt;E90))*24-N(G90)/60)</f>
        <v>0</v>
      </c>
      <c r="I90" s="11"/>
      <c r="J90" s="15" t="n">
        <f aca="false">IF(C90="",0,IFERROR(INDEX(Tarifas!$C$7:$C$26,MATCH(C90,Tarifas!$B$7:$B$26,0)),Tarifas!$C$4))</f>
        <v>0</v>
      </c>
      <c r="K90" s="16" t="n">
        <f aca="false">IF(I90="Sí",H90*J90,0)</f>
        <v>0</v>
      </c>
      <c r="L90" s="17" t="str">
        <f aca="false">IF(B90="","",MONTH(B90))</f>
        <v/>
      </c>
    </row>
    <row r="91" customFormat="false" ht="15" hidden="false" customHeight="false" outlineLevel="0" collapsed="false">
      <c r="B91" s="10"/>
      <c r="C91" s="11"/>
      <c r="D91" s="11"/>
      <c r="E91" s="12"/>
      <c r="F91" s="12"/>
      <c r="G91" s="13"/>
      <c r="H91" s="14" t="n">
        <f aca="false">IF(OR(E91="",F91=""),0,((F91-E91)+(F91&lt;E91))*24-N(G91)/60)</f>
        <v>0</v>
      </c>
      <c r="I91" s="11"/>
      <c r="J91" s="15" t="n">
        <f aca="false">IF(C91="",0,IFERROR(INDEX(Tarifas!$C$7:$C$26,MATCH(C91,Tarifas!$B$7:$B$26,0)),Tarifas!$C$4))</f>
        <v>0</v>
      </c>
      <c r="K91" s="16" t="n">
        <f aca="false">IF(I91="Sí",H91*J91,0)</f>
        <v>0</v>
      </c>
      <c r="L91" s="17" t="str">
        <f aca="false">IF(B91="","",MONTH(B91))</f>
        <v/>
      </c>
    </row>
    <row r="92" customFormat="false" ht="15" hidden="false" customHeight="false" outlineLevel="0" collapsed="false">
      <c r="B92" s="10"/>
      <c r="C92" s="11"/>
      <c r="D92" s="11"/>
      <c r="E92" s="12"/>
      <c r="F92" s="12"/>
      <c r="G92" s="13"/>
      <c r="H92" s="14" t="n">
        <f aca="false">IF(OR(E92="",F92=""),0,((F92-E92)+(F92&lt;E92))*24-N(G92)/60)</f>
        <v>0</v>
      </c>
      <c r="I92" s="11"/>
      <c r="J92" s="15" t="n">
        <f aca="false">IF(C92="",0,IFERROR(INDEX(Tarifas!$C$7:$C$26,MATCH(C92,Tarifas!$B$7:$B$26,0)),Tarifas!$C$4))</f>
        <v>0</v>
      </c>
      <c r="K92" s="16" t="n">
        <f aca="false">IF(I92="Sí",H92*J92,0)</f>
        <v>0</v>
      </c>
      <c r="L92" s="17" t="str">
        <f aca="false">IF(B92="","",MONTH(B92))</f>
        <v/>
      </c>
    </row>
    <row r="93" customFormat="false" ht="15" hidden="false" customHeight="false" outlineLevel="0" collapsed="false">
      <c r="B93" s="10"/>
      <c r="C93" s="11"/>
      <c r="D93" s="11"/>
      <c r="E93" s="12"/>
      <c r="F93" s="12"/>
      <c r="G93" s="13"/>
      <c r="H93" s="14" t="n">
        <f aca="false">IF(OR(E93="",F93=""),0,((F93-E93)+(F93&lt;E93))*24-N(G93)/60)</f>
        <v>0</v>
      </c>
      <c r="I93" s="11"/>
      <c r="J93" s="15" t="n">
        <f aca="false">IF(C93="",0,IFERROR(INDEX(Tarifas!$C$7:$C$26,MATCH(C93,Tarifas!$B$7:$B$26,0)),Tarifas!$C$4))</f>
        <v>0</v>
      </c>
      <c r="K93" s="16" t="n">
        <f aca="false">IF(I93="Sí",H93*J93,0)</f>
        <v>0</v>
      </c>
      <c r="L93" s="17" t="str">
        <f aca="false">IF(B93="","",MONTH(B93))</f>
        <v/>
      </c>
    </row>
    <row r="94" customFormat="false" ht="15" hidden="false" customHeight="false" outlineLevel="0" collapsed="false">
      <c r="B94" s="10"/>
      <c r="C94" s="11"/>
      <c r="D94" s="11"/>
      <c r="E94" s="12"/>
      <c r="F94" s="12"/>
      <c r="G94" s="13"/>
      <c r="H94" s="14" t="n">
        <f aca="false">IF(OR(E94="",F94=""),0,((F94-E94)+(F94&lt;E94))*24-N(G94)/60)</f>
        <v>0</v>
      </c>
      <c r="I94" s="11"/>
      <c r="J94" s="15" t="n">
        <f aca="false">IF(C94="",0,IFERROR(INDEX(Tarifas!$C$7:$C$26,MATCH(C94,Tarifas!$B$7:$B$26,0)),Tarifas!$C$4))</f>
        <v>0</v>
      </c>
      <c r="K94" s="16" t="n">
        <f aca="false">IF(I94="Sí",H94*J94,0)</f>
        <v>0</v>
      </c>
      <c r="L94" s="17" t="str">
        <f aca="false">IF(B94="","",MONTH(B94))</f>
        <v/>
      </c>
    </row>
    <row r="95" customFormat="false" ht="15" hidden="false" customHeight="false" outlineLevel="0" collapsed="false">
      <c r="B95" s="10"/>
      <c r="C95" s="11"/>
      <c r="D95" s="11"/>
      <c r="E95" s="12"/>
      <c r="F95" s="12"/>
      <c r="G95" s="13"/>
      <c r="H95" s="14" t="n">
        <f aca="false">IF(OR(E95="",F95=""),0,((F95-E95)+(F95&lt;E95))*24-N(G95)/60)</f>
        <v>0</v>
      </c>
      <c r="I95" s="11"/>
      <c r="J95" s="15" t="n">
        <f aca="false">IF(C95="",0,IFERROR(INDEX(Tarifas!$C$7:$C$26,MATCH(C95,Tarifas!$B$7:$B$26,0)),Tarifas!$C$4))</f>
        <v>0</v>
      </c>
      <c r="K95" s="16" t="n">
        <f aca="false">IF(I95="Sí",H95*J95,0)</f>
        <v>0</v>
      </c>
      <c r="L95" s="17" t="str">
        <f aca="false">IF(B95="","",MONTH(B95))</f>
        <v/>
      </c>
    </row>
    <row r="96" customFormat="false" ht="15" hidden="false" customHeight="false" outlineLevel="0" collapsed="false">
      <c r="B96" s="10"/>
      <c r="C96" s="11"/>
      <c r="D96" s="11"/>
      <c r="E96" s="12"/>
      <c r="F96" s="12"/>
      <c r="G96" s="13"/>
      <c r="H96" s="14" t="n">
        <f aca="false">IF(OR(E96="",F96=""),0,((F96-E96)+(F96&lt;E96))*24-N(G96)/60)</f>
        <v>0</v>
      </c>
      <c r="I96" s="11"/>
      <c r="J96" s="15" t="n">
        <f aca="false">IF(C96="",0,IFERROR(INDEX(Tarifas!$C$7:$C$26,MATCH(C96,Tarifas!$B$7:$B$26,0)),Tarifas!$C$4))</f>
        <v>0</v>
      </c>
      <c r="K96" s="16" t="n">
        <f aca="false">IF(I96="Sí",H96*J96,0)</f>
        <v>0</v>
      </c>
      <c r="L96" s="17" t="str">
        <f aca="false">IF(B96="","",MONTH(B96))</f>
        <v/>
      </c>
    </row>
    <row r="97" customFormat="false" ht="15" hidden="false" customHeight="false" outlineLevel="0" collapsed="false">
      <c r="B97" s="10"/>
      <c r="C97" s="11"/>
      <c r="D97" s="11"/>
      <c r="E97" s="12"/>
      <c r="F97" s="12"/>
      <c r="G97" s="13"/>
      <c r="H97" s="14" t="n">
        <f aca="false">IF(OR(E97="",F97=""),0,((F97-E97)+(F97&lt;E97))*24-N(G97)/60)</f>
        <v>0</v>
      </c>
      <c r="I97" s="11"/>
      <c r="J97" s="15" t="n">
        <f aca="false">IF(C97="",0,IFERROR(INDEX(Tarifas!$C$7:$C$26,MATCH(C97,Tarifas!$B$7:$B$26,0)),Tarifas!$C$4))</f>
        <v>0</v>
      </c>
      <c r="K97" s="16" t="n">
        <f aca="false">IF(I97="Sí",H97*J97,0)</f>
        <v>0</v>
      </c>
      <c r="L97" s="17" t="str">
        <f aca="false">IF(B97="","",MONTH(B97))</f>
        <v/>
      </c>
    </row>
    <row r="98" customFormat="false" ht="15" hidden="false" customHeight="false" outlineLevel="0" collapsed="false">
      <c r="B98" s="10"/>
      <c r="C98" s="11"/>
      <c r="D98" s="11"/>
      <c r="E98" s="12"/>
      <c r="F98" s="12"/>
      <c r="G98" s="13"/>
      <c r="H98" s="14" t="n">
        <f aca="false">IF(OR(E98="",F98=""),0,((F98-E98)+(F98&lt;E98))*24-N(G98)/60)</f>
        <v>0</v>
      </c>
      <c r="I98" s="11"/>
      <c r="J98" s="15" t="n">
        <f aca="false">IF(C98="",0,IFERROR(INDEX(Tarifas!$C$7:$C$26,MATCH(C98,Tarifas!$B$7:$B$26,0)),Tarifas!$C$4))</f>
        <v>0</v>
      </c>
      <c r="K98" s="16" t="n">
        <f aca="false">IF(I98="Sí",H98*J98,0)</f>
        <v>0</v>
      </c>
      <c r="L98" s="17" t="str">
        <f aca="false">IF(B98="","",MONTH(B98))</f>
        <v/>
      </c>
    </row>
    <row r="99" customFormat="false" ht="15" hidden="false" customHeight="false" outlineLevel="0" collapsed="false">
      <c r="B99" s="10"/>
      <c r="C99" s="11"/>
      <c r="D99" s="11"/>
      <c r="E99" s="12"/>
      <c r="F99" s="12"/>
      <c r="G99" s="13"/>
      <c r="H99" s="14" t="n">
        <f aca="false">IF(OR(E99="",F99=""),0,((F99-E99)+(F99&lt;E99))*24-N(G99)/60)</f>
        <v>0</v>
      </c>
      <c r="I99" s="11"/>
      <c r="J99" s="15" t="n">
        <f aca="false">IF(C99="",0,IFERROR(INDEX(Tarifas!$C$7:$C$26,MATCH(C99,Tarifas!$B$7:$B$26,0)),Tarifas!$C$4))</f>
        <v>0</v>
      </c>
      <c r="K99" s="16" t="n">
        <f aca="false">IF(I99="Sí",H99*J99,0)</f>
        <v>0</v>
      </c>
      <c r="L99" s="17" t="str">
        <f aca="false">IF(B99="","",MONTH(B99))</f>
        <v/>
      </c>
    </row>
    <row r="100" customFormat="false" ht="15" hidden="false" customHeight="false" outlineLevel="0" collapsed="false">
      <c r="B100" s="10"/>
      <c r="C100" s="11"/>
      <c r="D100" s="11"/>
      <c r="E100" s="12"/>
      <c r="F100" s="12"/>
      <c r="G100" s="13"/>
      <c r="H100" s="14" t="n">
        <f aca="false">IF(OR(E100="",F100=""),0,((F100-E100)+(F100&lt;E100))*24-N(G100)/60)</f>
        <v>0</v>
      </c>
      <c r="I100" s="11"/>
      <c r="J100" s="15" t="n">
        <f aca="false">IF(C100="",0,IFERROR(INDEX(Tarifas!$C$7:$C$26,MATCH(C100,Tarifas!$B$7:$B$26,0)),Tarifas!$C$4))</f>
        <v>0</v>
      </c>
      <c r="K100" s="16" t="n">
        <f aca="false">IF(I100="Sí",H100*J100,0)</f>
        <v>0</v>
      </c>
      <c r="L100" s="17" t="str">
        <f aca="false">IF(B100="","",MONTH(B100))</f>
        <v/>
      </c>
    </row>
    <row r="101" customFormat="false" ht="15" hidden="false" customHeight="false" outlineLevel="0" collapsed="false">
      <c r="B101" s="10"/>
      <c r="C101" s="11"/>
      <c r="D101" s="11"/>
      <c r="E101" s="12"/>
      <c r="F101" s="12"/>
      <c r="G101" s="13"/>
      <c r="H101" s="14" t="n">
        <f aca="false">IF(OR(E101="",F101=""),0,((F101-E101)+(F101&lt;E101))*24-N(G101)/60)</f>
        <v>0</v>
      </c>
      <c r="I101" s="11"/>
      <c r="J101" s="15" t="n">
        <f aca="false">IF(C101="",0,IFERROR(INDEX(Tarifas!$C$7:$C$26,MATCH(C101,Tarifas!$B$7:$B$26,0)),Tarifas!$C$4))</f>
        <v>0</v>
      </c>
      <c r="K101" s="16" t="n">
        <f aca="false">IF(I101="Sí",H101*J101,0)</f>
        <v>0</v>
      </c>
      <c r="L101" s="17" t="str">
        <f aca="false">IF(B101="","",MONTH(B101))</f>
        <v/>
      </c>
    </row>
    <row r="102" customFormat="false" ht="15" hidden="false" customHeight="false" outlineLevel="0" collapsed="false">
      <c r="B102" s="10"/>
      <c r="C102" s="11"/>
      <c r="D102" s="11"/>
      <c r="E102" s="12"/>
      <c r="F102" s="12"/>
      <c r="G102" s="13"/>
      <c r="H102" s="14" t="n">
        <f aca="false">IF(OR(E102="",F102=""),0,((F102-E102)+(F102&lt;E102))*24-N(G102)/60)</f>
        <v>0</v>
      </c>
      <c r="I102" s="11"/>
      <c r="J102" s="15" t="n">
        <f aca="false">IF(C102="",0,IFERROR(INDEX(Tarifas!$C$7:$C$26,MATCH(C102,Tarifas!$B$7:$B$26,0)),Tarifas!$C$4))</f>
        <v>0</v>
      </c>
      <c r="K102" s="16" t="n">
        <f aca="false">IF(I102="Sí",H102*J102,0)</f>
        <v>0</v>
      </c>
      <c r="L102" s="17" t="str">
        <f aca="false">IF(B102="","",MONTH(B102))</f>
        <v/>
      </c>
    </row>
    <row r="103" customFormat="false" ht="15" hidden="false" customHeight="false" outlineLevel="0" collapsed="false">
      <c r="B103" s="10"/>
      <c r="C103" s="11"/>
      <c r="D103" s="11"/>
      <c r="E103" s="12"/>
      <c r="F103" s="12"/>
      <c r="G103" s="13"/>
      <c r="H103" s="14" t="n">
        <f aca="false">IF(OR(E103="",F103=""),0,((F103-E103)+(F103&lt;E103))*24-N(G103)/60)</f>
        <v>0</v>
      </c>
      <c r="I103" s="11"/>
      <c r="J103" s="15" t="n">
        <f aca="false">IF(C103="",0,IFERROR(INDEX(Tarifas!$C$7:$C$26,MATCH(C103,Tarifas!$B$7:$B$26,0)),Tarifas!$C$4))</f>
        <v>0</v>
      </c>
      <c r="K103" s="16" t="n">
        <f aca="false">IF(I103="Sí",H103*J103,0)</f>
        <v>0</v>
      </c>
      <c r="L103" s="17" t="str">
        <f aca="false">IF(B103="","",MONTH(B103))</f>
        <v/>
      </c>
    </row>
    <row r="104" customFormat="false" ht="15" hidden="false" customHeight="false" outlineLevel="0" collapsed="false">
      <c r="B104" s="10"/>
      <c r="C104" s="11"/>
      <c r="D104" s="11"/>
      <c r="E104" s="12"/>
      <c r="F104" s="12"/>
      <c r="G104" s="13"/>
      <c r="H104" s="14" t="n">
        <f aca="false">IF(OR(E104="",F104=""),0,((F104-E104)+(F104&lt;E104))*24-N(G104)/60)</f>
        <v>0</v>
      </c>
      <c r="I104" s="11"/>
      <c r="J104" s="15" t="n">
        <f aca="false">IF(C104="",0,IFERROR(INDEX(Tarifas!$C$7:$C$26,MATCH(C104,Tarifas!$B$7:$B$26,0)),Tarifas!$C$4))</f>
        <v>0</v>
      </c>
      <c r="K104" s="16" t="n">
        <f aca="false">IF(I104="Sí",H104*J104,0)</f>
        <v>0</v>
      </c>
      <c r="L104" s="17" t="str">
        <f aca="false">IF(B104="","",MONTH(B104))</f>
        <v/>
      </c>
    </row>
    <row r="105" customFormat="false" ht="15" hidden="false" customHeight="false" outlineLevel="0" collapsed="false">
      <c r="B105" s="10"/>
      <c r="C105" s="11"/>
      <c r="D105" s="11"/>
      <c r="E105" s="12"/>
      <c r="F105" s="12"/>
      <c r="G105" s="13"/>
      <c r="H105" s="14" t="n">
        <f aca="false">IF(OR(E105="",F105=""),0,((F105-E105)+(F105&lt;E105))*24-N(G105)/60)</f>
        <v>0</v>
      </c>
      <c r="I105" s="11"/>
      <c r="J105" s="15" t="n">
        <f aca="false">IF(C105="",0,IFERROR(INDEX(Tarifas!$C$7:$C$26,MATCH(C105,Tarifas!$B$7:$B$26,0)),Tarifas!$C$4))</f>
        <v>0</v>
      </c>
      <c r="K105" s="16" t="n">
        <f aca="false">IF(I105="Sí",H105*J105,0)</f>
        <v>0</v>
      </c>
      <c r="L105" s="17" t="str">
        <f aca="false">IF(B105="","",MONTH(B105))</f>
        <v/>
      </c>
    </row>
    <row r="106" customFormat="false" ht="15" hidden="false" customHeight="false" outlineLevel="0" collapsed="false">
      <c r="B106" s="10"/>
      <c r="C106" s="11"/>
      <c r="D106" s="11"/>
      <c r="E106" s="12"/>
      <c r="F106" s="12"/>
      <c r="G106" s="13"/>
      <c r="H106" s="14" t="n">
        <f aca="false">IF(OR(E106="",F106=""),0,((F106-E106)+(F106&lt;E106))*24-N(G106)/60)</f>
        <v>0</v>
      </c>
      <c r="I106" s="11"/>
      <c r="J106" s="15" t="n">
        <f aca="false">IF(C106="",0,IFERROR(INDEX(Tarifas!$C$7:$C$26,MATCH(C106,Tarifas!$B$7:$B$26,0)),Tarifas!$C$4))</f>
        <v>0</v>
      </c>
      <c r="K106" s="16" t="n">
        <f aca="false">IF(I106="Sí",H106*J106,0)</f>
        <v>0</v>
      </c>
      <c r="L106" s="17" t="str">
        <f aca="false">IF(B106="","",MONTH(B106))</f>
        <v/>
      </c>
    </row>
    <row r="107" customFormat="false" ht="15" hidden="false" customHeight="false" outlineLevel="0" collapsed="false">
      <c r="B107" s="10"/>
      <c r="C107" s="11"/>
      <c r="D107" s="11"/>
      <c r="E107" s="12"/>
      <c r="F107" s="12"/>
      <c r="G107" s="13"/>
      <c r="H107" s="14" t="n">
        <f aca="false">IF(OR(E107="",F107=""),0,((F107-E107)+(F107&lt;E107))*24-N(G107)/60)</f>
        <v>0</v>
      </c>
      <c r="I107" s="11"/>
      <c r="J107" s="15" t="n">
        <f aca="false">IF(C107="",0,IFERROR(INDEX(Tarifas!$C$7:$C$26,MATCH(C107,Tarifas!$B$7:$B$26,0)),Tarifas!$C$4))</f>
        <v>0</v>
      </c>
      <c r="K107" s="16" t="n">
        <f aca="false">IF(I107="Sí",H107*J107,0)</f>
        <v>0</v>
      </c>
      <c r="L107" s="17" t="str">
        <f aca="false">IF(B107="","",MONTH(B107))</f>
        <v/>
      </c>
    </row>
    <row r="108" customFormat="false" ht="15" hidden="false" customHeight="false" outlineLevel="0" collapsed="false">
      <c r="B108" s="10"/>
      <c r="C108" s="11"/>
      <c r="D108" s="11"/>
      <c r="E108" s="12"/>
      <c r="F108" s="12"/>
      <c r="G108" s="13"/>
      <c r="H108" s="14" t="n">
        <f aca="false">IF(OR(E108="",F108=""),0,((F108-E108)+(F108&lt;E108))*24-N(G108)/60)</f>
        <v>0</v>
      </c>
      <c r="I108" s="11"/>
      <c r="J108" s="15" t="n">
        <f aca="false">IF(C108="",0,IFERROR(INDEX(Tarifas!$C$7:$C$26,MATCH(C108,Tarifas!$B$7:$B$26,0)),Tarifas!$C$4))</f>
        <v>0</v>
      </c>
      <c r="K108" s="16" t="n">
        <f aca="false">IF(I108="Sí",H108*J108,0)</f>
        <v>0</v>
      </c>
      <c r="L108" s="17" t="str">
        <f aca="false">IF(B108="","",MONTH(B108))</f>
        <v/>
      </c>
    </row>
    <row r="109" customFormat="false" ht="15" hidden="false" customHeight="false" outlineLevel="0" collapsed="false">
      <c r="B109" s="10"/>
      <c r="C109" s="11"/>
      <c r="D109" s="11"/>
      <c r="E109" s="12"/>
      <c r="F109" s="12"/>
      <c r="G109" s="13"/>
      <c r="H109" s="14" t="n">
        <f aca="false">IF(OR(E109="",F109=""),0,((F109-E109)+(F109&lt;E109))*24-N(G109)/60)</f>
        <v>0</v>
      </c>
      <c r="I109" s="11"/>
      <c r="J109" s="15" t="n">
        <f aca="false">IF(C109="",0,IFERROR(INDEX(Tarifas!$C$7:$C$26,MATCH(C109,Tarifas!$B$7:$B$26,0)),Tarifas!$C$4))</f>
        <v>0</v>
      </c>
      <c r="K109" s="16" t="n">
        <f aca="false">IF(I109="Sí",H109*J109,0)</f>
        <v>0</v>
      </c>
      <c r="L109" s="17" t="str">
        <f aca="false">IF(B109="","",MONTH(B109))</f>
        <v/>
      </c>
    </row>
    <row r="110" customFormat="false" ht="15" hidden="false" customHeight="false" outlineLevel="0" collapsed="false">
      <c r="B110" s="10"/>
      <c r="C110" s="11"/>
      <c r="D110" s="11"/>
      <c r="E110" s="12"/>
      <c r="F110" s="12"/>
      <c r="G110" s="13"/>
      <c r="H110" s="14" t="n">
        <f aca="false">IF(OR(E110="",F110=""),0,((F110-E110)+(F110&lt;E110))*24-N(G110)/60)</f>
        <v>0</v>
      </c>
      <c r="I110" s="11"/>
      <c r="J110" s="15" t="n">
        <f aca="false">IF(C110="",0,IFERROR(INDEX(Tarifas!$C$7:$C$26,MATCH(C110,Tarifas!$B$7:$B$26,0)),Tarifas!$C$4))</f>
        <v>0</v>
      </c>
      <c r="K110" s="16" t="n">
        <f aca="false">IF(I110="Sí",H110*J110,0)</f>
        <v>0</v>
      </c>
      <c r="L110" s="17" t="str">
        <f aca="false">IF(B110="","",MONTH(B110))</f>
        <v/>
      </c>
    </row>
    <row r="111" customFormat="false" ht="15" hidden="false" customHeight="false" outlineLevel="0" collapsed="false">
      <c r="B111" s="10"/>
      <c r="C111" s="11"/>
      <c r="D111" s="11"/>
      <c r="E111" s="12"/>
      <c r="F111" s="12"/>
      <c r="G111" s="13"/>
      <c r="H111" s="14" t="n">
        <f aca="false">IF(OR(E111="",F111=""),0,((F111-E111)+(F111&lt;E111))*24-N(G111)/60)</f>
        <v>0</v>
      </c>
      <c r="I111" s="11"/>
      <c r="J111" s="15" t="n">
        <f aca="false">IF(C111="",0,IFERROR(INDEX(Tarifas!$C$7:$C$26,MATCH(C111,Tarifas!$B$7:$B$26,0)),Tarifas!$C$4))</f>
        <v>0</v>
      </c>
      <c r="K111" s="16" t="n">
        <f aca="false">IF(I111="Sí",H111*J111,0)</f>
        <v>0</v>
      </c>
      <c r="L111" s="17" t="str">
        <f aca="false">IF(B111="","",MONTH(B111))</f>
        <v/>
      </c>
    </row>
    <row r="112" customFormat="false" ht="15" hidden="false" customHeight="false" outlineLevel="0" collapsed="false">
      <c r="B112" s="10"/>
      <c r="C112" s="11"/>
      <c r="D112" s="11"/>
      <c r="E112" s="12"/>
      <c r="F112" s="12"/>
      <c r="G112" s="13"/>
      <c r="H112" s="14" t="n">
        <f aca="false">IF(OR(E112="",F112=""),0,((F112-E112)+(F112&lt;E112))*24-N(G112)/60)</f>
        <v>0</v>
      </c>
      <c r="I112" s="11"/>
      <c r="J112" s="15" t="n">
        <f aca="false">IF(C112="",0,IFERROR(INDEX(Tarifas!$C$7:$C$26,MATCH(C112,Tarifas!$B$7:$B$26,0)),Tarifas!$C$4))</f>
        <v>0</v>
      </c>
      <c r="K112" s="16" t="n">
        <f aca="false">IF(I112="Sí",H112*J112,0)</f>
        <v>0</v>
      </c>
      <c r="L112" s="17" t="str">
        <f aca="false">IF(B112="","",MONTH(B112))</f>
        <v/>
      </c>
    </row>
    <row r="113" customFormat="false" ht="15" hidden="false" customHeight="false" outlineLevel="0" collapsed="false">
      <c r="B113" s="10"/>
      <c r="C113" s="11"/>
      <c r="D113" s="11"/>
      <c r="E113" s="12"/>
      <c r="F113" s="12"/>
      <c r="G113" s="13"/>
      <c r="H113" s="14" t="n">
        <f aca="false">IF(OR(E113="",F113=""),0,((F113-E113)+(F113&lt;E113))*24-N(G113)/60)</f>
        <v>0</v>
      </c>
      <c r="I113" s="11"/>
      <c r="J113" s="15" t="n">
        <f aca="false">IF(C113="",0,IFERROR(INDEX(Tarifas!$C$7:$C$26,MATCH(C113,Tarifas!$B$7:$B$26,0)),Tarifas!$C$4))</f>
        <v>0</v>
      </c>
      <c r="K113" s="16" t="n">
        <f aca="false">IF(I113="Sí",H113*J113,0)</f>
        <v>0</v>
      </c>
      <c r="L113" s="17" t="str">
        <f aca="false">IF(B113="","",MONTH(B113))</f>
        <v/>
      </c>
    </row>
    <row r="114" customFormat="false" ht="15" hidden="false" customHeight="false" outlineLevel="0" collapsed="false">
      <c r="B114" s="10"/>
      <c r="C114" s="11"/>
      <c r="D114" s="11"/>
      <c r="E114" s="12"/>
      <c r="F114" s="12"/>
      <c r="G114" s="13"/>
      <c r="H114" s="14" t="n">
        <f aca="false">IF(OR(E114="",F114=""),0,((F114-E114)+(F114&lt;E114))*24-N(G114)/60)</f>
        <v>0</v>
      </c>
      <c r="I114" s="11"/>
      <c r="J114" s="15" t="n">
        <f aca="false">IF(C114="",0,IFERROR(INDEX(Tarifas!$C$7:$C$26,MATCH(C114,Tarifas!$B$7:$B$26,0)),Tarifas!$C$4))</f>
        <v>0</v>
      </c>
      <c r="K114" s="16" t="n">
        <f aca="false">IF(I114="Sí",H114*J114,0)</f>
        <v>0</v>
      </c>
      <c r="L114" s="17" t="str">
        <f aca="false">IF(B114="","",MONTH(B114))</f>
        <v/>
      </c>
    </row>
    <row r="115" customFormat="false" ht="15" hidden="false" customHeight="false" outlineLevel="0" collapsed="false">
      <c r="B115" s="10"/>
      <c r="C115" s="11"/>
      <c r="D115" s="11"/>
      <c r="E115" s="12"/>
      <c r="F115" s="12"/>
      <c r="G115" s="13"/>
      <c r="H115" s="14" t="n">
        <f aca="false">IF(OR(E115="",F115=""),0,((F115-E115)+(F115&lt;E115))*24-N(G115)/60)</f>
        <v>0</v>
      </c>
      <c r="I115" s="11"/>
      <c r="J115" s="15" t="n">
        <f aca="false">IF(C115="",0,IFERROR(INDEX(Tarifas!$C$7:$C$26,MATCH(C115,Tarifas!$B$7:$B$26,0)),Tarifas!$C$4))</f>
        <v>0</v>
      </c>
      <c r="K115" s="16" t="n">
        <f aca="false">IF(I115="Sí",H115*J115,0)</f>
        <v>0</v>
      </c>
      <c r="L115" s="17" t="str">
        <f aca="false">IF(B115="","",MONTH(B115))</f>
        <v/>
      </c>
    </row>
    <row r="116" customFormat="false" ht="15" hidden="false" customHeight="false" outlineLevel="0" collapsed="false">
      <c r="B116" s="10"/>
      <c r="C116" s="11"/>
      <c r="D116" s="11"/>
      <c r="E116" s="12"/>
      <c r="F116" s="12"/>
      <c r="G116" s="13"/>
      <c r="H116" s="14" t="n">
        <f aca="false">IF(OR(E116="",F116=""),0,((F116-E116)+(F116&lt;E116))*24-N(G116)/60)</f>
        <v>0</v>
      </c>
      <c r="I116" s="11"/>
      <c r="J116" s="15" t="n">
        <f aca="false">IF(C116="",0,IFERROR(INDEX(Tarifas!$C$7:$C$26,MATCH(C116,Tarifas!$B$7:$B$26,0)),Tarifas!$C$4))</f>
        <v>0</v>
      </c>
      <c r="K116" s="16" t="n">
        <f aca="false">IF(I116="Sí",H116*J116,0)</f>
        <v>0</v>
      </c>
      <c r="L116" s="17" t="str">
        <f aca="false">IF(B116="","",MONTH(B116))</f>
        <v/>
      </c>
    </row>
    <row r="117" customFormat="false" ht="15" hidden="false" customHeight="false" outlineLevel="0" collapsed="false">
      <c r="B117" s="10"/>
      <c r="C117" s="11"/>
      <c r="D117" s="11"/>
      <c r="E117" s="12"/>
      <c r="F117" s="12"/>
      <c r="G117" s="13"/>
      <c r="H117" s="14" t="n">
        <f aca="false">IF(OR(E117="",F117=""),0,((F117-E117)+(F117&lt;E117))*24-N(G117)/60)</f>
        <v>0</v>
      </c>
      <c r="I117" s="11"/>
      <c r="J117" s="15" t="n">
        <f aca="false">IF(C117="",0,IFERROR(INDEX(Tarifas!$C$7:$C$26,MATCH(C117,Tarifas!$B$7:$B$26,0)),Tarifas!$C$4))</f>
        <v>0</v>
      </c>
      <c r="K117" s="16" t="n">
        <f aca="false">IF(I117="Sí",H117*J117,0)</f>
        <v>0</v>
      </c>
      <c r="L117" s="17" t="str">
        <f aca="false">IF(B117="","",MONTH(B117))</f>
        <v/>
      </c>
    </row>
    <row r="118" customFormat="false" ht="15" hidden="false" customHeight="false" outlineLevel="0" collapsed="false">
      <c r="B118" s="10"/>
      <c r="C118" s="11"/>
      <c r="D118" s="11"/>
      <c r="E118" s="12"/>
      <c r="F118" s="12"/>
      <c r="G118" s="13"/>
      <c r="H118" s="14" t="n">
        <f aca="false">IF(OR(E118="",F118=""),0,((F118-E118)+(F118&lt;E118))*24-N(G118)/60)</f>
        <v>0</v>
      </c>
      <c r="I118" s="11"/>
      <c r="J118" s="15" t="n">
        <f aca="false">IF(C118="",0,IFERROR(INDEX(Tarifas!$C$7:$C$26,MATCH(C118,Tarifas!$B$7:$B$26,0)),Tarifas!$C$4))</f>
        <v>0</v>
      </c>
      <c r="K118" s="16" t="n">
        <f aca="false">IF(I118="Sí",H118*J118,0)</f>
        <v>0</v>
      </c>
      <c r="L118" s="17" t="str">
        <f aca="false">IF(B118="","",MONTH(B118))</f>
        <v/>
      </c>
    </row>
    <row r="119" customFormat="false" ht="15" hidden="false" customHeight="false" outlineLevel="0" collapsed="false">
      <c r="B119" s="10"/>
      <c r="C119" s="11"/>
      <c r="D119" s="11"/>
      <c r="E119" s="12"/>
      <c r="F119" s="12"/>
      <c r="G119" s="13"/>
      <c r="H119" s="14" t="n">
        <f aca="false">IF(OR(E119="",F119=""),0,((F119-E119)+(F119&lt;E119))*24-N(G119)/60)</f>
        <v>0</v>
      </c>
      <c r="I119" s="11"/>
      <c r="J119" s="15" t="n">
        <f aca="false">IF(C119="",0,IFERROR(INDEX(Tarifas!$C$7:$C$26,MATCH(C119,Tarifas!$B$7:$B$26,0)),Tarifas!$C$4))</f>
        <v>0</v>
      </c>
      <c r="K119" s="16" t="n">
        <f aca="false">IF(I119="Sí",H119*J119,0)</f>
        <v>0</v>
      </c>
      <c r="L119" s="17" t="str">
        <f aca="false">IF(B119="","",MONTH(B119))</f>
        <v/>
      </c>
    </row>
    <row r="120" customFormat="false" ht="15" hidden="false" customHeight="false" outlineLevel="0" collapsed="false">
      <c r="B120" s="10"/>
      <c r="C120" s="11"/>
      <c r="D120" s="11"/>
      <c r="E120" s="12"/>
      <c r="F120" s="12"/>
      <c r="G120" s="13"/>
      <c r="H120" s="14" t="n">
        <f aca="false">IF(OR(E120="",F120=""),0,((F120-E120)+(F120&lt;E120))*24-N(G120)/60)</f>
        <v>0</v>
      </c>
      <c r="I120" s="11"/>
      <c r="J120" s="15" t="n">
        <f aca="false">IF(C120="",0,IFERROR(INDEX(Tarifas!$C$7:$C$26,MATCH(C120,Tarifas!$B$7:$B$26,0)),Tarifas!$C$4))</f>
        <v>0</v>
      </c>
      <c r="K120" s="16" t="n">
        <f aca="false">IF(I120="Sí",H120*J120,0)</f>
        <v>0</v>
      </c>
      <c r="L120" s="17" t="str">
        <f aca="false">IF(B120="","",MONTH(B120))</f>
        <v/>
      </c>
    </row>
    <row r="121" customFormat="false" ht="15" hidden="false" customHeight="false" outlineLevel="0" collapsed="false">
      <c r="B121" s="10"/>
      <c r="C121" s="11"/>
      <c r="D121" s="11"/>
      <c r="E121" s="12"/>
      <c r="F121" s="12"/>
      <c r="G121" s="13"/>
      <c r="H121" s="14" t="n">
        <f aca="false">IF(OR(E121="",F121=""),0,((F121-E121)+(F121&lt;E121))*24-N(G121)/60)</f>
        <v>0</v>
      </c>
      <c r="I121" s="11"/>
      <c r="J121" s="15" t="n">
        <f aca="false">IF(C121="",0,IFERROR(INDEX(Tarifas!$C$7:$C$26,MATCH(C121,Tarifas!$B$7:$B$26,0)),Tarifas!$C$4))</f>
        <v>0</v>
      </c>
      <c r="K121" s="16" t="n">
        <f aca="false">IF(I121="Sí",H121*J121,0)</f>
        <v>0</v>
      </c>
      <c r="L121" s="17" t="str">
        <f aca="false">IF(B121="","",MONTH(B121))</f>
        <v/>
      </c>
    </row>
    <row r="122" customFormat="false" ht="15" hidden="false" customHeight="false" outlineLevel="0" collapsed="false">
      <c r="B122" s="10"/>
      <c r="C122" s="11"/>
      <c r="D122" s="11"/>
      <c r="E122" s="12"/>
      <c r="F122" s="12"/>
      <c r="G122" s="13"/>
      <c r="H122" s="14" t="n">
        <f aca="false">IF(OR(E122="",F122=""),0,((F122-E122)+(F122&lt;E122))*24-N(G122)/60)</f>
        <v>0</v>
      </c>
      <c r="I122" s="11"/>
      <c r="J122" s="15" t="n">
        <f aca="false">IF(C122="",0,IFERROR(INDEX(Tarifas!$C$7:$C$26,MATCH(C122,Tarifas!$B$7:$B$26,0)),Tarifas!$C$4))</f>
        <v>0</v>
      </c>
      <c r="K122" s="16" t="n">
        <f aca="false">IF(I122="Sí",H122*J122,0)</f>
        <v>0</v>
      </c>
      <c r="L122" s="17" t="str">
        <f aca="false">IF(B122="","",MONTH(B122))</f>
        <v/>
      </c>
    </row>
    <row r="123" customFormat="false" ht="15" hidden="false" customHeight="false" outlineLevel="0" collapsed="false">
      <c r="B123" s="10"/>
      <c r="C123" s="11"/>
      <c r="D123" s="11"/>
      <c r="E123" s="12"/>
      <c r="F123" s="12"/>
      <c r="G123" s="13"/>
      <c r="H123" s="14" t="n">
        <f aca="false">IF(OR(E123="",F123=""),0,((F123-E123)+(F123&lt;E123))*24-N(G123)/60)</f>
        <v>0</v>
      </c>
      <c r="I123" s="11"/>
      <c r="J123" s="15" t="n">
        <f aca="false">IF(C123="",0,IFERROR(INDEX(Tarifas!$C$7:$C$26,MATCH(C123,Tarifas!$B$7:$B$26,0)),Tarifas!$C$4))</f>
        <v>0</v>
      </c>
      <c r="K123" s="16" t="n">
        <f aca="false">IF(I123="Sí",H123*J123,0)</f>
        <v>0</v>
      </c>
      <c r="L123" s="17" t="str">
        <f aca="false">IF(B123="","",MONTH(B123))</f>
        <v/>
      </c>
    </row>
    <row r="124" customFormat="false" ht="15" hidden="false" customHeight="false" outlineLevel="0" collapsed="false">
      <c r="B124" s="10"/>
      <c r="C124" s="11"/>
      <c r="D124" s="11"/>
      <c r="E124" s="12"/>
      <c r="F124" s="12"/>
      <c r="G124" s="13"/>
      <c r="H124" s="14" t="n">
        <f aca="false">IF(OR(E124="",F124=""),0,((F124-E124)+(F124&lt;E124))*24-N(G124)/60)</f>
        <v>0</v>
      </c>
      <c r="I124" s="11"/>
      <c r="J124" s="15" t="n">
        <f aca="false">IF(C124="",0,IFERROR(INDEX(Tarifas!$C$7:$C$26,MATCH(C124,Tarifas!$B$7:$B$26,0)),Tarifas!$C$4))</f>
        <v>0</v>
      </c>
      <c r="K124" s="16" t="n">
        <f aca="false">IF(I124="Sí",H124*J124,0)</f>
        <v>0</v>
      </c>
      <c r="L124" s="17" t="str">
        <f aca="false">IF(B124="","",MONTH(B124))</f>
        <v/>
      </c>
    </row>
    <row r="125" customFormat="false" ht="15" hidden="false" customHeight="false" outlineLevel="0" collapsed="false">
      <c r="B125" s="10"/>
      <c r="C125" s="11"/>
      <c r="D125" s="11"/>
      <c r="E125" s="12"/>
      <c r="F125" s="12"/>
      <c r="G125" s="13"/>
      <c r="H125" s="14" t="n">
        <f aca="false">IF(OR(E125="",F125=""),0,((F125-E125)+(F125&lt;E125))*24-N(G125)/60)</f>
        <v>0</v>
      </c>
      <c r="I125" s="11"/>
      <c r="J125" s="15" t="n">
        <f aca="false">IF(C125="",0,IFERROR(INDEX(Tarifas!$C$7:$C$26,MATCH(C125,Tarifas!$B$7:$B$26,0)),Tarifas!$C$4))</f>
        <v>0</v>
      </c>
      <c r="K125" s="16" t="n">
        <f aca="false">IF(I125="Sí",H125*J125,0)</f>
        <v>0</v>
      </c>
      <c r="L125" s="17" t="str">
        <f aca="false">IF(B125="","",MONTH(B125))</f>
        <v/>
      </c>
    </row>
    <row r="126" customFormat="false" ht="15" hidden="false" customHeight="false" outlineLevel="0" collapsed="false">
      <c r="B126" s="10"/>
      <c r="C126" s="11"/>
      <c r="D126" s="11"/>
      <c r="E126" s="12"/>
      <c r="F126" s="12"/>
      <c r="G126" s="13"/>
      <c r="H126" s="14" t="n">
        <f aca="false">IF(OR(E126="",F126=""),0,((F126-E126)+(F126&lt;E126))*24-N(G126)/60)</f>
        <v>0</v>
      </c>
      <c r="I126" s="11"/>
      <c r="J126" s="15" t="n">
        <f aca="false">IF(C126="",0,IFERROR(INDEX(Tarifas!$C$7:$C$26,MATCH(C126,Tarifas!$B$7:$B$26,0)),Tarifas!$C$4))</f>
        <v>0</v>
      </c>
      <c r="K126" s="16" t="n">
        <f aca="false">IF(I126="Sí",H126*J126,0)</f>
        <v>0</v>
      </c>
      <c r="L126" s="17" t="str">
        <f aca="false">IF(B126="","",MONTH(B126))</f>
        <v/>
      </c>
    </row>
    <row r="127" customFormat="false" ht="15" hidden="false" customHeight="false" outlineLevel="0" collapsed="false">
      <c r="B127" s="10"/>
      <c r="C127" s="11"/>
      <c r="D127" s="11"/>
      <c r="E127" s="12"/>
      <c r="F127" s="12"/>
      <c r="G127" s="13"/>
      <c r="H127" s="14" t="n">
        <f aca="false">IF(OR(E127="",F127=""),0,((F127-E127)+(F127&lt;E127))*24-N(G127)/60)</f>
        <v>0</v>
      </c>
      <c r="I127" s="11"/>
      <c r="J127" s="15" t="n">
        <f aca="false">IF(C127="",0,IFERROR(INDEX(Tarifas!$C$7:$C$26,MATCH(C127,Tarifas!$B$7:$B$26,0)),Tarifas!$C$4))</f>
        <v>0</v>
      </c>
      <c r="K127" s="16" t="n">
        <f aca="false">IF(I127="Sí",H127*J127,0)</f>
        <v>0</v>
      </c>
      <c r="L127" s="17" t="str">
        <f aca="false">IF(B127="","",MONTH(B127))</f>
        <v/>
      </c>
    </row>
    <row r="128" customFormat="false" ht="15" hidden="false" customHeight="false" outlineLevel="0" collapsed="false">
      <c r="B128" s="10"/>
      <c r="C128" s="11"/>
      <c r="D128" s="11"/>
      <c r="E128" s="12"/>
      <c r="F128" s="12"/>
      <c r="G128" s="13"/>
      <c r="H128" s="14" t="n">
        <f aca="false">IF(OR(E128="",F128=""),0,((F128-E128)+(F128&lt;E128))*24-N(G128)/60)</f>
        <v>0</v>
      </c>
      <c r="I128" s="11"/>
      <c r="J128" s="15" t="n">
        <f aca="false">IF(C128="",0,IFERROR(INDEX(Tarifas!$C$7:$C$26,MATCH(C128,Tarifas!$B$7:$B$26,0)),Tarifas!$C$4))</f>
        <v>0</v>
      </c>
      <c r="K128" s="16" t="n">
        <f aca="false">IF(I128="Sí",H128*J128,0)</f>
        <v>0</v>
      </c>
      <c r="L128" s="17" t="str">
        <f aca="false">IF(B128="","",MONTH(B128))</f>
        <v/>
      </c>
    </row>
    <row r="129" customFormat="false" ht="15" hidden="false" customHeight="false" outlineLevel="0" collapsed="false">
      <c r="B129" s="10"/>
      <c r="C129" s="11"/>
      <c r="D129" s="11"/>
      <c r="E129" s="12"/>
      <c r="F129" s="12"/>
      <c r="G129" s="13"/>
      <c r="H129" s="14" t="n">
        <f aca="false">IF(OR(E129="",F129=""),0,((F129-E129)+(F129&lt;E129))*24-N(G129)/60)</f>
        <v>0</v>
      </c>
      <c r="I129" s="11"/>
      <c r="J129" s="15" t="n">
        <f aca="false">IF(C129="",0,IFERROR(INDEX(Tarifas!$C$7:$C$26,MATCH(C129,Tarifas!$B$7:$B$26,0)),Tarifas!$C$4))</f>
        <v>0</v>
      </c>
      <c r="K129" s="16" t="n">
        <f aca="false">IF(I129="Sí",H129*J129,0)</f>
        <v>0</v>
      </c>
      <c r="L129" s="17" t="str">
        <f aca="false">IF(B129="","",MONTH(B129))</f>
        <v/>
      </c>
    </row>
    <row r="130" customFormat="false" ht="15" hidden="false" customHeight="false" outlineLevel="0" collapsed="false">
      <c r="B130" s="10"/>
      <c r="C130" s="11"/>
      <c r="D130" s="11"/>
      <c r="E130" s="12"/>
      <c r="F130" s="12"/>
      <c r="G130" s="13"/>
      <c r="H130" s="14" t="n">
        <f aca="false">IF(OR(E130="",F130=""),0,((F130-E130)+(F130&lt;E130))*24-N(G130)/60)</f>
        <v>0</v>
      </c>
      <c r="I130" s="11"/>
      <c r="J130" s="15" t="n">
        <f aca="false">IF(C130="",0,IFERROR(INDEX(Tarifas!$C$7:$C$26,MATCH(C130,Tarifas!$B$7:$B$26,0)),Tarifas!$C$4))</f>
        <v>0</v>
      </c>
      <c r="K130" s="16" t="n">
        <f aca="false">IF(I130="Sí",H130*J130,0)</f>
        <v>0</v>
      </c>
      <c r="L130" s="17" t="str">
        <f aca="false">IF(B130="","",MONTH(B130))</f>
        <v/>
      </c>
    </row>
    <row r="131" customFormat="false" ht="15" hidden="false" customHeight="false" outlineLevel="0" collapsed="false">
      <c r="B131" s="10"/>
      <c r="C131" s="11"/>
      <c r="D131" s="11"/>
      <c r="E131" s="12"/>
      <c r="F131" s="12"/>
      <c r="G131" s="13"/>
      <c r="H131" s="14" t="n">
        <f aca="false">IF(OR(E131="",F131=""),0,((F131-E131)+(F131&lt;E131))*24-N(G131)/60)</f>
        <v>0</v>
      </c>
      <c r="I131" s="11"/>
      <c r="J131" s="15" t="n">
        <f aca="false">IF(C131="",0,IFERROR(INDEX(Tarifas!$C$7:$C$26,MATCH(C131,Tarifas!$B$7:$B$26,0)),Tarifas!$C$4))</f>
        <v>0</v>
      </c>
      <c r="K131" s="16" t="n">
        <f aca="false">IF(I131="Sí",H131*J131,0)</f>
        <v>0</v>
      </c>
      <c r="L131" s="17" t="str">
        <f aca="false">IF(B131="","",MONTH(B131))</f>
        <v/>
      </c>
    </row>
    <row r="132" customFormat="false" ht="15" hidden="false" customHeight="false" outlineLevel="0" collapsed="false">
      <c r="B132" s="10"/>
      <c r="C132" s="11"/>
      <c r="D132" s="11"/>
      <c r="E132" s="12"/>
      <c r="F132" s="12"/>
      <c r="G132" s="13"/>
      <c r="H132" s="14" t="n">
        <f aca="false">IF(OR(E132="",F132=""),0,((F132-E132)+(F132&lt;E132))*24-N(G132)/60)</f>
        <v>0</v>
      </c>
      <c r="I132" s="11"/>
      <c r="J132" s="15" t="n">
        <f aca="false">IF(C132="",0,IFERROR(INDEX(Tarifas!$C$7:$C$26,MATCH(C132,Tarifas!$B$7:$B$26,0)),Tarifas!$C$4))</f>
        <v>0</v>
      </c>
      <c r="K132" s="16" t="n">
        <f aca="false">IF(I132="Sí",H132*J132,0)</f>
        <v>0</v>
      </c>
      <c r="L132" s="17" t="str">
        <f aca="false">IF(B132="","",MONTH(B132))</f>
        <v/>
      </c>
    </row>
    <row r="133" customFormat="false" ht="15" hidden="false" customHeight="false" outlineLevel="0" collapsed="false">
      <c r="B133" s="10"/>
      <c r="C133" s="11"/>
      <c r="D133" s="11"/>
      <c r="E133" s="12"/>
      <c r="F133" s="12"/>
      <c r="G133" s="13"/>
      <c r="H133" s="14" t="n">
        <f aca="false">IF(OR(E133="",F133=""),0,((F133-E133)+(F133&lt;E133))*24-N(G133)/60)</f>
        <v>0</v>
      </c>
      <c r="I133" s="11"/>
      <c r="J133" s="15" t="n">
        <f aca="false">IF(C133="",0,IFERROR(INDEX(Tarifas!$C$7:$C$26,MATCH(C133,Tarifas!$B$7:$B$26,0)),Tarifas!$C$4))</f>
        <v>0</v>
      </c>
      <c r="K133" s="16" t="n">
        <f aca="false">IF(I133="Sí",H133*J133,0)</f>
        <v>0</v>
      </c>
      <c r="L133" s="17" t="str">
        <f aca="false">IF(B133="","",MONTH(B133))</f>
        <v/>
      </c>
    </row>
    <row r="134" customFormat="false" ht="15" hidden="false" customHeight="false" outlineLevel="0" collapsed="false">
      <c r="B134" s="10"/>
      <c r="C134" s="11"/>
      <c r="D134" s="11"/>
      <c r="E134" s="12"/>
      <c r="F134" s="12"/>
      <c r="G134" s="13"/>
      <c r="H134" s="14" t="n">
        <f aca="false">IF(OR(E134="",F134=""),0,((F134-E134)+(F134&lt;E134))*24-N(G134)/60)</f>
        <v>0</v>
      </c>
      <c r="I134" s="11"/>
      <c r="J134" s="15" t="n">
        <f aca="false">IF(C134="",0,IFERROR(INDEX(Tarifas!$C$7:$C$26,MATCH(C134,Tarifas!$B$7:$B$26,0)),Tarifas!$C$4))</f>
        <v>0</v>
      </c>
      <c r="K134" s="16" t="n">
        <f aca="false">IF(I134="Sí",H134*J134,0)</f>
        <v>0</v>
      </c>
      <c r="L134" s="17" t="str">
        <f aca="false">IF(B134="","",MONTH(B134))</f>
        <v/>
      </c>
    </row>
    <row r="135" customFormat="false" ht="15" hidden="false" customHeight="false" outlineLevel="0" collapsed="false">
      <c r="B135" s="10"/>
      <c r="C135" s="11"/>
      <c r="D135" s="11"/>
      <c r="E135" s="12"/>
      <c r="F135" s="12"/>
      <c r="G135" s="13"/>
      <c r="H135" s="14" t="n">
        <f aca="false">IF(OR(E135="",F135=""),0,((F135-E135)+(F135&lt;E135))*24-N(G135)/60)</f>
        <v>0</v>
      </c>
      <c r="I135" s="11"/>
      <c r="J135" s="15" t="n">
        <f aca="false">IF(C135="",0,IFERROR(INDEX(Tarifas!$C$7:$C$26,MATCH(C135,Tarifas!$B$7:$B$26,0)),Tarifas!$C$4))</f>
        <v>0</v>
      </c>
      <c r="K135" s="16" t="n">
        <f aca="false">IF(I135="Sí",H135*J135,0)</f>
        <v>0</v>
      </c>
      <c r="L135" s="17" t="str">
        <f aca="false">IF(B135="","",MONTH(B135))</f>
        <v/>
      </c>
    </row>
    <row r="136" customFormat="false" ht="15" hidden="false" customHeight="false" outlineLevel="0" collapsed="false">
      <c r="B136" s="10"/>
      <c r="C136" s="11"/>
      <c r="D136" s="11"/>
      <c r="E136" s="12"/>
      <c r="F136" s="12"/>
      <c r="G136" s="13"/>
      <c r="H136" s="14" t="n">
        <f aca="false">IF(OR(E136="",F136=""),0,((F136-E136)+(F136&lt;E136))*24-N(G136)/60)</f>
        <v>0</v>
      </c>
      <c r="I136" s="11"/>
      <c r="J136" s="15" t="n">
        <f aca="false">IF(C136="",0,IFERROR(INDEX(Tarifas!$C$7:$C$26,MATCH(C136,Tarifas!$B$7:$B$26,0)),Tarifas!$C$4))</f>
        <v>0</v>
      </c>
      <c r="K136" s="16" t="n">
        <f aca="false">IF(I136="Sí",H136*J136,0)</f>
        <v>0</v>
      </c>
      <c r="L136" s="17" t="str">
        <f aca="false">IF(B136="","",MONTH(B136))</f>
        <v/>
      </c>
    </row>
    <row r="137" customFormat="false" ht="15" hidden="false" customHeight="false" outlineLevel="0" collapsed="false">
      <c r="B137" s="10"/>
      <c r="C137" s="11"/>
      <c r="D137" s="11"/>
      <c r="E137" s="12"/>
      <c r="F137" s="12"/>
      <c r="G137" s="13"/>
      <c r="H137" s="14" t="n">
        <f aca="false">IF(OR(E137="",F137=""),0,((F137-E137)+(F137&lt;E137))*24-N(G137)/60)</f>
        <v>0</v>
      </c>
      <c r="I137" s="11"/>
      <c r="J137" s="15" t="n">
        <f aca="false">IF(C137="",0,IFERROR(INDEX(Tarifas!$C$7:$C$26,MATCH(C137,Tarifas!$B$7:$B$26,0)),Tarifas!$C$4))</f>
        <v>0</v>
      </c>
      <c r="K137" s="16" t="n">
        <f aca="false">IF(I137="Sí",H137*J137,0)</f>
        <v>0</v>
      </c>
      <c r="L137" s="17" t="str">
        <f aca="false">IF(B137="","",MONTH(B137))</f>
        <v/>
      </c>
    </row>
    <row r="138" customFormat="false" ht="15" hidden="false" customHeight="false" outlineLevel="0" collapsed="false">
      <c r="B138" s="10"/>
      <c r="C138" s="11"/>
      <c r="D138" s="11"/>
      <c r="E138" s="12"/>
      <c r="F138" s="12"/>
      <c r="G138" s="13"/>
      <c r="H138" s="14" t="n">
        <f aca="false">IF(OR(E138="",F138=""),0,((F138-E138)+(F138&lt;E138))*24-N(G138)/60)</f>
        <v>0</v>
      </c>
      <c r="I138" s="11"/>
      <c r="J138" s="15" t="n">
        <f aca="false">IF(C138="",0,IFERROR(INDEX(Tarifas!$C$7:$C$26,MATCH(C138,Tarifas!$B$7:$B$26,0)),Tarifas!$C$4))</f>
        <v>0</v>
      </c>
      <c r="K138" s="16" t="n">
        <f aca="false">IF(I138="Sí",H138*J138,0)</f>
        <v>0</v>
      </c>
      <c r="L138" s="17" t="str">
        <f aca="false">IF(B138="","",MONTH(B138))</f>
        <v/>
      </c>
    </row>
    <row r="139" customFormat="false" ht="15" hidden="false" customHeight="false" outlineLevel="0" collapsed="false">
      <c r="B139" s="10"/>
      <c r="C139" s="11"/>
      <c r="D139" s="11"/>
      <c r="E139" s="12"/>
      <c r="F139" s="12"/>
      <c r="G139" s="13"/>
      <c r="H139" s="14" t="n">
        <f aca="false">IF(OR(E139="",F139=""),0,((F139-E139)+(F139&lt;E139))*24-N(G139)/60)</f>
        <v>0</v>
      </c>
      <c r="I139" s="11"/>
      <c r="J139" s="15" t="n">
        <f aca="false">IF(C139="",0,IFERROR(INDEX(Tarifas!$C$7:$C$26,MATCH(C139,Tarifas!$B$7:$B$26,0)),Tarifas!$C$4))</f>
        <v>0</v>
      </c>
      <c r="K139" s="16" t="n">
        <f aca="false">IF(I139="Sí",H139*J139,0)</f>
        <v>0</v>
      </c>
      <c r="L139" s="17" t="str">
        <f aca="false">IF(B139="","",MONTH(B139))</f>
        <v/>
      </c>
    </row>
    <row r="140" customFormat="false" ht="15" hidden="false" customHeight="false" outlineLevel="0" collapsed="false">
      <c r="B140" s="10"/>
      <c r="C140" s="11"/>
      <c r="D140" s="11"/>
      <c r="E140" s="12"/>
      <c r="F140" s="12"/>
      <c r="G140" s="13"/>
      <c r="H140" s="14" t="n">
        <f aca="false">IF(OR(E140="",F140=""),0,((F140-E140)+(F140&lt;E140))*24-N(G140)/60)</f>
        <v>0</v>
      </c>
      <c r="I140" s="11"/>
      <c r="J140" s="15" t="n">
        <f aca="false">IF(C140="",0,IFERROR(INDEX(Tarifas!$C$7:$C$26,MATCH(C140,Tarifas!$B$7:$B$26,0)),Tarifas!$C$4))</f>
        <v>0</v>
      </c>
      <c r="K140" s="16" t="n">
        <f aca="false">IF(I140="Sí",H140*J140,0)</f>
        <v>0</v>
      </c>
      <c r="L140" s="17" t="str">
        <f aca="false">IF(B140="","",MONTH(B140))</f>
        <v/>
      </c>
    </row>
    <row r="141" customFormat="false" ht="15" hidden="false" customHeight="false" outlineLevel="0" collapsed="false">
      <c r="B141" s="10"/>
      <c r="C141" s="11"/>
      <c r="D141" s="11"/>
      <c r="E141" s="12"/>
      <c r="F141" s="12"/>
      <c r="G141" s="13"/>
      <c r="H141" s="14" t="n">
        <f aca="false">IF(OR(E141="",F141=""),0,((F141-E141)+(F141&lt;E141))*24-N(G141)/60)</f>
        <v>0</v>
      </c>
      <c r="I141" s="11"/>
      <c r="J141" s="15" t="n">
        <f aca="false">IF(C141="",0,IFERROR(INDEX(Tarifas!$C$7:$C$26,MATCH(C141,Tarifas!$B$7:$B$26,0)),Tarifas!$C$4))</f>
        <v>0</v>
      </c>
      <c r="K141" s="16" t="n">
        <f aca="false">IF(I141="Sí",H141*J141,0)</f>
        <v>0</v>
      </c>
      <c r="L141" s="17" t="str">
        <f aca="false">IF(B141="","",MONTH(B141))</f>
        <v/>
      </c>
    </row>
    <row r="142" customFormat="false" ht="15" hidden="false" customHeight="false" outlineLevel="0" collapsed="false">
      <c r="B142" s="10"/>
      <c r="C142" s="11"/>
      <c r="D142" s="11"/>
      <c r="E142" s="12"/>
      <c r="F142" s="12"/>
      <c r="G142" s="13"/>
      <c r="H142" s="14" t="n">
        <f aca="false">IF(OR(E142="",F142=""),0,((F142-E142)+(F142&lt;E142))*24-N(G142)/60)</f>
        <v>0</v>
      </c>
      <c r="I142" s="11"/>
      <c r="J142" s="15" t="n">
        <f aca="false">IF(C142="",0,IFERROR(INDEX(Tarifas!$C$7:$C$26,MATCH(C142,Tarifas!$B$7:$B$26,0)),Tarifas!$C$4))</f>
        <v>0</v>
      </c>
      <c r="K142" s="16" t="n">
        <f aca="false">IF(I142="Sí",H142*J142,0)</f>
        <v>0</v>
      </c>
      <c r="L142" s="17" t="str">
        <f aca="false">IF(B142="","",MONTH(B142))</f>
        <v/>
      </c>
    </row>
    <row r="143" customFormat="false" ht="15" hidden="false" customHeight="false" outlineLevel="0" collapsed="false">
      <c r="B143" s="10"/>
      <c r="C143" s="11"/>
      <c r="D143" s="11"/>
      <c r="E143" s="12"/>
      <c r="F143" s="12"/>
      <c r="G143" s="13"/>
      <c r="H143" s="14" t="n">
        <f aca="false">IF(OR(E143="",F143=""),0,((F143-E143)+(F143&lt;E143))*24-N(G143)/60)</f>
        <v>0</v>
      </c>
      <c r="I143" s="11"/>
      <c r="J143" s="15" t="n">
        <f aca="false">IF(C143="",0,IFERROR(INDEX(Tarifas!$C$7:$C$26,MATCH(C143,Tarifas!$B$7:$B$26,0)),Tarifas!$C$4))</f>
        <v>0</v>
      </c>
      <c r="K143" s="16" t="n">
        <f aca="false">IF(I143="Sí",H143*J143,0)</f>
        <v>0</v>
      </c>
      <c r="L143" s="17" t="str">
        <f aca="false">IF(B143="","",MONTH(B143))</f>
        <v/>
      </c>
    </row>
    <row r="144" customFormat="false" ht="15" hidden="false" customHeight="false" outlineLevel="0" collapsed="false">
      <c r="B144" s="10"/>
      <c r="C144" s="11"/>
      <c r="D144" s="11"/>
      <c r="E144" s="12"/>
      <c r="F144" s="12"/>
      <c r="G144" s="13"/>
      <c r="H144" s="14" t="n">
        <f aca="false">IF(OR(E144="",F144=""),0,((F144-E144)+(F144&lt;E144))*24-N(G144)/60)</f>
        <v>0</v>
      </c>
      <c r="I144" s="11"/>
      <c r="J144" s="15" t="n">
        <f aca="false">IF(C144="",0,IFERROR(INDEX(Tarifas!$C$7:$C$26,MATCH(C144,Tarifas!$B$7:$B$26,0)),Tarifas!$C$4))</f>
        <v>0</v>
      </c>
      <c r="K144" s="16" t="n">
        <f aca="false">IF(I144="Sí",H144*J144,0)</f>
        <v>0</v>
      </c>
      <c r="L144" s="17" t="str">
        <f aca="false">IF(B144="","",MONTH(B144))</f>
        <v/>
      </c>
    </row>
    <row r="145" customFormat="false" ht="15" hidden="false" customHeight="false" outlineLevel="0" collapsed="false">
      <c r="B145" s="10"/>
      <c r="C145" s="11"/>
      <c r="D145" s="11"/>
      <c r="E145" s="12"/>
      <c r="F145" s="12"/>
      <c r="G145" s="13"/>
      <c r="H145" s="14" t="n">
        <f aca="false">IF(OR(E145="",F145=""),0,((F145-E145)+(F145&lt;E145))*24-N(G145)/60)</f>
        <v>0</v>
      </c>
      <c r="I145" s="11"/>
      <c r="J145" s="15" t="n">
        <f aca="false">IF(C145="",0,IFERROR(INDEX(Tarifas!$C$7:$C$26,MATCH(C145,Tarifas!$B$7:$B$26,0)),Tarifas!$C$4))</f>
        <v>0</v>
      </c>
      <c r="K145" s="16" t="n">
        <f aca="false">IF(I145="Sí",H145*J145,0)</f>
        <v>0</v>
      </c>
      <c r="L145" s="17" t="str">
        <f aca="false">IF(B145="","",MONTH(B145))</f>
        <v/>
      </c>
    </row>
    <row r="146" customFormat="false" ht="15" hidden="false" customHeight="false" outlineLevel="0" collapsed="false">
      <c r="B146" s="10"/>
      <c r="C146" s="11"/>
      <c r="D146" s="11"/>
      <c r="E146" s="12"/>
      <c r="F146" s="12"/>
      <c r="G146" s="13"/>
      <c r="H146" s="14" t="n">
        <f aca="false">IF(OR(E146="",F146=""),0,((F146-E146)+(F146&lt;E146))*24-N(G146)/60)</f>
        <v>0</v>
      </c>
      <c r="I146" s="11"/>
      <c r="J146" s="15" t="n">
        <f aca="false">IF(C146="",0,IFERROR(INDEX(Tarifas!$C$7:$C$26,MATCH(C146,Tarifas!$B$7:$B$26,0)),Tarifas!$C$4))</f>
        <v>0</v>
      </c>
      <c r="K146" s="16" t="n">
        <f aca="false">IF(I146="Sí",H146*J146,0)</f>
        <v>0</v>
      </c>
      <c r="L146" s="17" t="str">
        <f aca="false">IF(B146="","",MONTH(B146))</f>
        <v/>
      </c>
    </row>
    <row r="147" customFormat="false" ht="15" hidden="false" customHeight="false" outlineLevel="0" collapsed="false">
      <c r="B147" s="10"/>
      <c r="C147" s="11"/>
      <c r="D147" s="11"/>
      <c r="E147" s="12"/>
      <c r="F147" s="12"/>
      <c r="G147" s="13"/>
      <c r="H147" s="14" t="n">
        <f aca="false">IF(OR(E147="",F147=""),0,((F147-E147)+(F147&lt;E147))*24-N(G147)/60)</f>
        <v>0</v>
      </c>
      <c r="I147" s="11"/>
      <c r="J147" s="15" t="n">
        <f aca="false">IF(C147="",0,IFERROR(INDEX(Tarifas!$C$7:$C$26,MATCH(C147,Tarifas!$B$7:$B$26,0)),Tarifas!$C$4))</f>
        <v>0</v>
      </c>
      <c r="K147" s="16" t="n">
        <f aca="false">IF(I147="Sí",H147*J147,0)</f>
        <v>0</v>
      </c>
      <c r="L147" s="17" t="str">
        <f aca="false">IF(B147="","",MONTH(B147))</f>
        <v/>
      </c>
    </row>
    <row r="148" customFormat="false" ht="15" hidden="false" customHeight="false" outlineLevel="0" collapsed="false">
      <c r="B148" s="10"/>
      <c r="C148" s="11"/>
      <c r="D148" s="11"/>
      <c r="E148" s="12"/>
      <c r="F148" s="12"/>
      <c r="G148" s="13"/>
      <c r="H148" s="14" t="n">
        <f aca="false">IF(OR(E148="",F148=""),0,((F148-E148)+(F148&lt;E148))*24-N(G148)/60)</f>
        <v>0</v>
      </c>
      <c r="I148" s="11"/>
      <c r="J148" s="15" t="n">
        <f aca="false">IF(C148="",0,IFERROR(INDEX(Tarifas!$C$7:$C$26,MATCH(C148,Tarifas!$B$7:$B$26,0)),Tarifas!$C$4))</f>
        <v>0</v>
      </c>
      <c r="K148" s="16" t="n">
        <f aca="false">IF(I148="Sí",H148*J148,0)</f>
        <v>0</v>
      </c>
      <c r="L148" s="17" t="str">
        <f aca="false">IF(B148="","",MONTH(B148))</f>
        <v/>
      </c>
    </row>
    <row r="149" customFormat="false" ht="15" hidden="false" customHeight="false" outlineLevel="0" collapsed="false">
      <c r="B149" s="10"/>
      <c r="C149" s="11"/>
      <c r="D149" s="11"/>
      <c r="E149" s="12"/>
      <c r="F149" s="12"/>
      <c r="G149" s="13"/>
      <c r="H149" s="14" t="n">
        <f aca="false">IF(OR(E149="",F149=""),0,((F149-E149)+(F149&lt;E149))*24-N(G149)/60)</f>
        <v>0</v>
      </c>
      <c r="I149" s="11"/>
      <c r="J149" s="15" t="n">
        <f aca="false">IF(C149="",0,IFERROR(INDEX(Tarifas!$C$7:$C$26,MATCH(C149,Tarifas!$B$7:$B$26,0)),Tarifas!$C$4))</f>
        <v>0</v>
      </c>
      <c r="K149" s="16" t="n">
        <f aca="false">IF(I149="Sí",H149*J149,0)</f>
        <v>0</v>
      </c>
      <c r="L149" s="17" t="str">
        <f aca="false">IF(B149="","",MONTH(B149))</f>
        <v/>
      </c>
    </row>
    <row r="150" customFormat="false" ht="15" hidden="false" customHeight="false" outlineLevel="0" collapsed="false">
      <c r="B150" s="10"/>
      <c r="C150" s="11"/>
      <c r="D150" s="11"/>
      <c r="E150" s="12"/>
      <c r="F150" s="12"/>
      <c r="G150" s="13"/>
      <c r="H150" s="14" t="n">
        <f aca="false">IF(OR(E150="",F150=""),0,((F150-E150)+(F150&lt;E150))*24-N(G150)/60)</f>
        <v>0</v>
      </c>
      <c r="I150" s="11"/>
      <c r="J150" s="15" t="n">
        <f aca="false">IF(C150="",0,IFERROR(INDEX(Tarifas!$C$7:$C$26,MATCH(C150,Tarifas!$B$7:$B$26,0)),Tarifas!$C$4))</f>
        <v>0</v>
      </c>
      <c r="K150" s="16" t="n">
        <f aca="false">IF(I150="Sí",H150*J150,0)</f>
        <v>0</v>
      </c>
      <c r="L150" s="17" t="str">
        <f aca="false">IF(B150="","",MONTH(B150))</f>
        <v/>
      </c>
    </row>
    <row r="151" customFormat="false" ht="15" hidden="false" customHeight="false" outlineLevel="0" collapsed="false">
      <c r="B151" s="10"/>
      <c r="C151" s="11"/>
      <c r="D151" s="11"/>
      <c r="E151" s="12"/>
      <c r="F151" s="12"/>
      <c r="G151" s="13"/>
      <c r="H151" s="14" t="n">
        <f aca="false">IF(OR(E151="",F151=""),0,((F151-E151)+(F151&lt;E151))*24-N(G151)/60)</f>
        <v>0</v>
      </c>
      <c r="I151" s="11"/>
      <c r="J151" s="15" t="n">
        <f aca="false">IF(C151="",0,IFERROR(INDEX(Tarifas!$C$7:$C$26,MATCH(C151,Tarifas!$B$7:$B$26,0)),Tarifas!$C$4))</f>
        <v>0</v>
      </c>
      <c r="K151" s="16" t="n">
        <f aca="false">IF(I151="Sí",H151*J151,0)</f>
        <v>0</v>
      </c>
      <c r="L151" s="17" t="str">
        <f aca="false">IF(B151="","",MONTH(B151))</f>
        <v/>
      </c>
    </row>
    <row r="152" customFormat="false" ht="15" hidden="false" customHeight="false" outlineLevel="0" collapsed="false">
      <c r="B152" s="10"/>
      <c r="C152" s="11"/>
      <c r="D152" s="11"/>
      <c r="E152" s="12"/>
      <c r="F152" s="12"/>
      <c r="G152" s="13"/>
      <c r="H152" s="14" t="n">
        <f aca="false">IF(OR(E152="",F152=""),0,((F152-E152)+(F152&lt;E152))*24-N(G152)/60)</f>
        <v>0</v>
      </c>
      <c r="I152" s="11"/>
      <c r="J152" s="15" t="n">
        <f aca="false">IF(C152="",0,IFERROR(INDEX(Tarifas!$C$7:$C$26,MATCH(C152,Tarifas!$B$7:$B$26,0)),Tarifas!$C$4))</f>
        <v>0</v>
      </c>
      <c r="K152" s="16" t="n">
        <f aca="false">IF(I152="Sí",H152*J152,0)</f>
        <v>0</v>
      </c>
      <c r="L152" s="17" t="str">
        <f aca="false">IF(B152="","",MONTH(B152))</f>
        <v/>
      </c>
    </row>
    <row r="153" customFormat="false" ht="15" hidden="false" customHeight="false" outlineLevel="0" collapsed="false">
      <c r="B153" s="10"/>
      <c r="C153" s="11"/>
      <c r="D153" s="11"/>
      <c r="E153" s="12"/>
      <c r="F153" s="12"/>
      <c r="G153" s="13"/>
      <c r="H153" s="14" t="n">
        <f aca="false">IF(OR(E153="",F153=""),0,((F153-E153)+(F153&lt;E153))*24-N(G153)/60)</f>
        <v>0</v>
      </c>
      <c r="I153" s="11"/>
      <c r="J153" s="15" t="n">
        <f aca="false">IF(C153="",0,IFERROR(INDEX(Tarifas!$C$7:$C$26,MATCH(C153,Tarifas!$B$7:$B$26,0)),Tarifas!$C$4))</f>
        <v>0</v>
      </c>
      <c r="K153" s="16" t="n">
        <f aca="false">IF(I153="Sí",H153*J153,0)</f>
        <v>0</v>
      </c>
      <c r="L153" s="17" t="str">
        <f aca="false">IF(B153="","",MONTH(B153))</f>
        <v/>
      </c>
    </row>
    <row r="154" customFormat="false" ht="15" hidden="false" customHeight="false" outlineLevel="0" collapsed="false">
      <c r="B154" s="10"/>
      <c r="C154" s="11"/>
      <c r="D154" s="11"/>
      <c r="E154" s="12"/>
      <c r="F154" s="12"/>
      <c r="G154" s="13"/>
      <c r="H154" s="14" t="n">
        <f aca="false">IF(OR(E154="",F154=""),0,((F154-E154)+(F154&lt;E154))*24-N(G154)/60)</f>
        <v>0</v>
      </c>
      <c r="I154" s="11"/>
      <c r="J154" s="15" t="n">
        <f aca="false">IF(C154="",0,IFERROR(INDEX(Tarifas!$C$7:$C$26,MATCH(C154,Tarifas!$B$7:$B$26,0)),Tarifas!$C$4))</f>
        <v>0</v>
      </c>
      <c r="K154" s="16" t="n">
        <f aca="false">IF(I154="Sí",H154*J154,0)</f>
        <v>0</v>
      </c>
      <c r="L154" s="17" t="str">
        <f aca="false">IF(B154="","",MONTH(B154))</f>
        <v/>
      </c>
    </row>
    <row r="155" customFormat="false" ht="15" hidden="false" customHeight="false" outlineLevel="0" collapsed="false">
      <c r="B155" s="10"/>
      <c r="C155" s="11"/>
      <c r="D155" s="11"/>
      <c r="E155" s="12"/>
      <c r="F155" s="12"/>
      <c r="G155" s="13"/>
      <c r="H155" s="14" t="n">
        <f aca="false">IF(OR(E155="",F155=""),0,((F155-E155)+(F155&lt;E155))*24-N(G155)/60)</f>
        <v>0</v>
      </c>
      <c r="I155" s="11"/>
      <c r="J155" s="15" t="n">
        <f aca="false">IF(C155="",0,IFERROR(INDEX(Tarifas!$C$7:$C$26,MATCH(C155,Tarifas!$B$7:$B$26,0)),Tarifas!$C$4))</f>
        <v>0</v>
      </c>
      <c r="K155" s="16" t="n">
        <f aca="false">IF(I155="Sí",H155*J155,0)</f>
        <v>0</v>
      </c>
      <c r="L155" s="17" t="str">
        <f aca="false">IF(B155="","",MONTH(B155))</f>
        <v/>
      </c>
    </row>
    <row r="156" customFormat="false" ht="15" hidden="false" customHeight="false" outlineLevel="0" collapsed="false">
      <c r="B156" s="10"/>
      <c r="C156" s="11"/>
      <c r="D156" s="11"/>
      <c r="E156" s="12"/>
      <c r="F156" s="12"/>
      <c r="G156" s="13"/>
      <c r="H156" s="14" t="n">
        <f aca="false">IF(OR(E156="",F156=""),0,((F156-E156)+(F156&lt;E156))*24-N(G156)/60)</f>
        <v>0</v>
      </c>
      <c r="I156" s="11"/>
      <c r="J156" s="15" t="n">
        <f aca="false">IF(C156="",0,IFERROR(INDEX(Tarifas!$C$7:$C$26,MATCH(C156,Tarifas!$B$7:$B$26,0)),Tarifas!$C$4))</f>
        <v>0</v>
      </c>
      <c r="K156" s="16" t="n">
        <f aca="false">IF(I156="Sí",H156*J156,0)</f>
        <v>0</v>
      </c>
      <c r="L156" s="17" t="str">
        <f aca="false">IF(B156="","",MONTH(B156))</f>
        <v/>
      </c>
    </row>
    <row r="157" customFormat="false" ht="15" hidden="false" customHeight="false" outlineLevel="0" collapsed="false">
      <c r="B157" s="10"/>
      <c r="C157" s="11"/>
      <c r="D157" s="11"/>
      <c r="E157" s="12"/>
      <c r="F157" s="12"/>
      <c r="G157" s="13"/>
      <c r="H157" s="14" t="n">
        <f aca="false">IF(OR(E157="",F157=""),0,((F157-E157)+(F157&lt;E157))*24-N(G157)/60)</f>
        <v>0</v>
      </c>
      <c r="I157" s="11"/>
      <c r="J157" s="15" t="n">
        <f aca="false">IF(C157="",0,IFERROR(INDEX(Tarifas!$C$7:$C$26,MATCH(C157,Tarifas!$B$7:$B$26,0)),Tarifas!$C$4))</f>
        <v>0</v>
      </c>
      <c r="K157" s="16" t="n">
        <f aca="false">IF(I157="Sí",H157*J157,0)</f>
        <v>0</v>
      </c>
      <c r="L157" s="17" t="str">
        <f aca="false">IF(B157="","",MONTH(B157))</f>
        <v/>
      </c>
    </row>
    <row r="158" customFormat="false" ht="15" hidden="false" customHeight="false" outlineLevel="0" collapsed="false">
      <c r="B158" s="10"/>
      <c r="C158" s="11"/>
      <c r="D158" s="11"/>
      <c r="E158" s="12"/>
      <c r="F158" s="12"/>
      <c r="G158" s="13"/>
      <c r="H158" s="14" t="n">
        <f aca="false">IF(OR(E158="",F158=""),0,((F158-E158)+(F158&lt;E158))*24-N(G158)/60)</f>
        <v>0</v>
      </c>
      <c r="I158" s="11"/>
      <c r="J158" s="15" t="n">
        <f aca="false">IF(C158="",0,IFERROR(INDEX(Tarifas!$C$7:$C$26,MATCH(C158,Tarifas!$B$7:$B$26,0)),Tarifas!$C$4))</f>
        <v>0</v>
      </c>
      <c r="K158" s="16" t="n">
        <f aca="false">IF(I158="Sí",H158*J158,0)</f>
        <v>0</v>
      </c>
      <c r="L158" s="17" t="str">
        <f aca="false">IF(B158="","",MONTH(B158))</f>
        <v/>
      </c>
    </row>
    <row r="159" customFormat="false" ht="15" hidden="false" customHeight="false" outlineLevel="0" collapsed="false">
      <c r="B159" s="10"/>
      <c r="C159" s="11"/>
      <c r="D159" s="11"/>
      <c r="E159" s="12"/>
      <c r="F159" s="12"/>
      <c r="G159" s="13"/>
      <c r="H159" s="14" t="n">
        <f aca="false">IF(OR(E159="",F159=""),0,((F159-E159)+(F159&lt;E159))*24-N(G159)/60)</f>
        <v>0</v>
      </c>
      <c r="I159" s="11"/>
      <c r="J159" s="15" t="n">
        <f aca="false">IF(C159="",0,IFERROR(INDEX(Tarifas!$C$7:$C$26,MATCH(C159,Tarifas!$B$7:$B$26,0)),Tarifas!$C$4))</f>
        <v>0</v>
      </c>
      <c r="K159" s="16" t="n">
        <f aca="false">IF(I159="Sí",H159*J159,0)</f>
        <v>0</v>
      </c>
      <c r="L159" s="17" t="str">
        <f aca="false">IF(B159="","",MONTH(B159))</f>
        <v/>
      </c>
    </row>
    <row r="160" customFormat="false" ht="15" hidden="false" customHeight="false" outlineLevel="0" collapsed="false">
      <c r="B160" s="10"/>
      <c r="C160" s="11"/>
      <c r="D160" s="11"/>
      <c r="E160" s="12"/>
      <c r="F160" s="12"/>
      <c r="G160" s="13"/>
      <c r="H160" s="14" t="n">
        <f aca="false">IF(OR(E160="",F160=""),0,((F160-E160)+(F160&lt;E160))*24-N(G160)/60)</f>
        <v>0</v>
      </c>
      <c r="I160" s="11"/>
      <c r="J160" s="15" t="n">
        <f aca="false">IF(C160="",0,IFERROR(INDEX(Tarifas!$C$7:$C$26,MATCH(C160,Tarifas!$B$7:$B$26,0)),Tarifas!$C$4))</f>
        <v>0</v>
      </c>
      <c r="K160" s="16" t="n">
        <f aca="false">IF(I160="Sí",H160*J160,0)</f>
        <v>0</v>
      </c>
      <c r="L160" s="17" t="str">
        <f aca="false">IF(B160="","",MONTH(B160))</f>
        <v/>
      </c>
    </row>
    <row r="161" customFormat="false" ht="15" hidden="false" customHeight="false" outlineLevel="0" collapsed="false">
      <c r="B161" s="10"/>
      <c r="C161" s="11"/>
      <c r="D161" s="11"/>
      <c r="E161" s="12"/>
      <c r="F161" s="12"/>
      <c r="G161" s="13"/>
      <c r="H161" s="14" t="n">
        <f aca="false">IF(OR(E161="",F161=""),0,((F161-E161)+(F161&lt;E161))*24-N(G161)/60)</f>
        <v>0</v>
      </c>
      <c r="I161" s="11"/>
      <c r="J161" s="15" t="n">
        <f aca="false">IF(C161="",0,IFERROR(INDEX(Tarifas!$C$7:$C$26,MATCH(C161,Tarifas!$B$7:$B$26,0)),Tarifas!$C$4))</f>
        <v>0</v>
      </c>
      <c r="K161" s="16" t="n">
        <f aca="false">IF(I161="Sí",H161*J161,0)</f>
        <v>0</v>
      </c>
      <c r="L161" s="17" t="str">
        <f aca="false">IF(B161="","",MONTH(B161))</f>
        <v/>
      </c>
    </row>
    <row r="162" customFormat="false" ht="15" hidden="false" customHeight="false" outlineLevel="0" collapsed="false">
      <c r="B162" s="10"/>
      <c r="C162" s="11"/>
      <c r="D162" s="11"/>
      <c r="E162" s="12"/>
      <c r="F162" s="12"/>
      <c r="G162" s="13"/>
      <c r="H162" s="14" t="n">
        <f aca="false">IF(OR(E162="",F162=""),0,((F162-E162)+(F162&lt;E162))*24-N(G162)/60)</f>
        <v>0</v>
      </c>
      <c r="I162" s="11"/>
      <c r="J162" s="15" t="n">
        <f aca="false">IF(C162="",0,IFERROR(INDEX(Tarifas!$C$7:$C$26,MATCH(C162,Tarifas!$B$7:$B$26,0)),Tarifas!$C$4))</f>
        <v>0</v>
      </c>
      <c r="K162" s="16" t="n">
        <f aca="false">IF(I162="Sí",H162*J162,0)</f>
        <v>0</v>
      </c>
      <c r="L162" s="17" t="str">
        <f aca="false">IF(B162="","",MONTH(B162))</f>
        <v/>
      </c>
    </row>
    <row r="163" customFormat="false" ht="15" hidden="false" customHeight="false" outlineLevel="0" collapsed="false">
      <c r="B163" s="10"/>
      <c r="C163" s="11"/>
      <c r="D163" s="11"/>
      <c r="E163" s="12"/>
      <c r="F163" s="12"/>
      <c r="G163" s="13"/>
      <c r="H163" s="14" t="n">
        <f aca="false">IF(OR(E163="",F163=""),0,((F163-E163)+(F163&lt;E163))*24-N(G163)/60)</f>
        <v>0</v>
      </c>
      <c r="I163" s="11"/>
      <c r="J163" s="15" t="n">
        <f aca="false">IF(C163="",0,IFERROR(INDEX(Tarifas!$C$7:$C$26,MATCH(C163,Tarifas!$B$7:$B$26,0)),Tarifas!$C$4))</f>
        <v>0</v>
      </c>
      <c r="K163" s="16" t="n">
        <f aca="false">IF(I163="Sí",H163*J163,0)</f>
        <v>0</v>
      </c>
      <c r="L163" s="17" t="str">
        <f aca="false">IF(B163="","",MONTH(B163))</f>
        <v/>
      </c>
    </row>
    <row r="164" customFormat="false" ht="15" hidden="false" customHeight="false" outlineLevel="0" collapsed="false">
      <c r="B164" s="10"/>
      <c r="C164" s="11"/>
      <c r="D164" s="11"/>
      <c r="E164" s="12"/>
      <c r="F164" s="12"/>
      <c r="G164" s="13"/>
      <c r="H164" s="14" t="n">
        <f aca="false">IF(OR(E164="",F164=""),0,((F164-E164)+(F164&lt;E164))*24-N(G164)/60)</f>
        <v>0</v>
      </c>
      <c r="I164" s="11"/>
      <c r="J164" s="15" t="n">
        <f aca="false">IF(C164="",0,IFERROR(INDEX(Tarifas!$C$7:$C$26,MATCH(C164,Tarifas!$B$7:$B$26,0)),Tarifas!$C$4))</f>
        <v>0</v>
      </c>
      <c r="K164" s="16" t="n">
        <f aca="false">IF(I164="Sí",H164*J164,0)</f>
        <v>0</v>
      </c>
      <c r="L164" s="17" t="str">
        <f aca="false">IF(B164="","",MONTH(B164))</f>
        <v/>
      </c>
    </row>
    <row r="165" customFormat="false" ht="15" hidden="false" customHeight="false" outlineLevel="0" collapsed="false">
      <c r="B165" s="10"/>
      <c r="C165" s="11"/>
      <c r="D165" s="11"/>
      <c r="E165" s="12"/>
      <c r="F165" s="12"/>
      <c r="G165" s="13"/>
      <c r="H165" s="14" t="n">
        <f aca="false">IF(OR(E165="",F165=""),0,((F165-E165)+(F165&lt;E165))*24-N(G165)/60)</f>
        <v>0</v>
      </c>
      <c r="I165" s="11"/>
      <c r="J165" s="15" t="n">
        <f aca="false">IF(C165="",0,IFERROR(INDEX(Tarifas!$C$7:$C$26,MATCH(C165,Tarifas!$B$7:$B$26,0)),Tarifas!$C$4))</f>
        <v>0</v>
      </c>
      <c r="K165" s="16" t="n">
        <f aca="false">IF(I165="Sí",H165*J165,0)</f>
        <v>0</v>
      </c>
      <c r="L165" s="17" t="str">
        <f aca="false">IF(B165="","",MONTH(B165))</f>
        <v/>
      </c>
    </row>
    <row r="166" customFormat="false" ht="15" hidden="false" customHeight="false" outlineLevel="0" collapsed="false">
      <c r="B166" s="10"/>
      <c r="C166" s="11"/>
      <c r="D166" s="11"/>
      <c r="E166" s="12"/>
      <c r="F166" s="12"/>
      <c r="G166" s="13"/>
      <c r="H166" s="14" t="n">
        <f aca="false">IF(OR(E166="",F166=""),0,((F166-E166)+(F166&lt;E166))*24-N(G166)/60)</f>
        <v>0</v>
      </c>
      <c r="I166" s="11"/>
      <c r="J166" s="15" t="n">
        <f aca="false">IF(C166="",0,IFERROR(INDEX(Tarifas!$C$7:$C$26,MATCH(C166,Tarifas!$B$7:$B$26,0)),Tarifas!$C$4))</f>
        <v>0</v>
      </c>
      <c r="K166" s="16" t="n">
        <f aca="false">IF(I166="Sí",H166*J166,0)</f>
        <v>0</v>
      </c>
      <c r="L166" s="17" t="str">
        <f aca="false">IF(B166="","",MONTH(B166))</f>
        <v/>
      </c>
    </row>
    <row r="167" customFormat="false" ht="15" hidden="false" customHeight="false" outlineLevel="0" collapsed="false">
      <c r="B167" s="10"/>
      <c r="C167" s="11"/>
      <c r="D167" s="11"/>
      <c r="E167" s="12"/>
      <c r="F167" s="12"/>
      <c r="G167" s="13"/>
      <c r="H167" s="14" t="n">
        <f aca="false">IF(OR(E167="",F167=""),0,((F167-E167)+(F167&lt;E167))*24-N(G167)/60)</f>
        <v>0</v>
      </c>
      <c r="I167" s="11"/>
      <c r="J167" s="15" t="n">
        <f aca="false">IF(C167="",0,IFERROR(INDEX(Tarifas!$C$7:$C$26,MATCH(C167,Tarifas!$B$7:$B$26,0)),Tarifas!$C$4))</f>
        <v>0</v>
      </c>
      <c r="K167" s="16" t="n">
        <f aca="false">IF(I167="Sí",H167*J167,0)</f>
        <v>0</v>
      </c>
      <c r="L167" s="17" t="str">
        <f aca="false">IF(B167="","",MONTH(B167))</f>
        <v/>
      </c>
    </row>
    <row r="168" customFormat="false" ht="15" hidden="false" customHeight="false" outlineLevel="0" collapsed="false">
      <c r="B168" s="10"/>
      <c r="C168" s="11"/>
      <c r="D168" s="11"/>
      <c r="E168" s="12"/>
      <c r="F168" s="12"/>
      <c r="G168" s="13"/>
      <c r="H168" s="14" t="n">
        <f aca="false">IF(OR(E168="",F168=""),0,((F168-E168)+(F168&lt;E168))*24-N(G168)/60)</f>
        <v>0</v>
      </c>
      <c r="I168" s="11"/>
      <c r="J168" s="15" t="n">
        <f aca="false">IF(C168="",0,IFERROR(INDEX(Tarifas!$C$7:$C$26,MATCH(C168,Tarifas!$B$7:$B$26,0)),Tarifas!$C$4))</f>
        <v>0</v>
      </c>
      <c r="K168" s="16" t="n">
        <f aca="false">IF(I168="Sí",H168*J168,0)</f>
        <v>0</v>
      </c>
      <c r="L168" s="17" t="str">
        <f aca="false">IF(B168="","",MONTH(B168))</f>
        <v/>
      </c>
    </row>
    <row r="169" customFormat="false" ht="15" hidden="false" customHeight="false" outlineLevel="0" collapsed="false">
      <c r="B169" s="10"/>
      <c r="C169" s="11"/>
      <c r="D169" s="11"/>
      <c r="E169" s="12"/>
      <c r="F169" s="12"/>
      <c r="G169" s="13"/>
      <c r="H169" s="14" t="n">
        <f aca="false">IF(OR(E169="",F169=""),0,((F169-E169)+(F169&lt;E169))*24-N(G169)/60)</f>
        <v>0</v>
      </c>
      <c r="I169" s="11"/>
      <c r="J169" s="15" t="n">
        <f aca="false">IF(C169="",0,IFERROR(INDEX(Tarifas!$C$7:$C$26,MATCH(C169,Tarifas!$B$7:$B$26,0)),Tarifas!$C$4))</f>
        <v>0</v>
      </c>
      <c r="K169" s="16" t="n">
        <f aca="false">IF(I169="Sí",H169*J169,0)</f>
        <v>0</v>
      </c>
      <c r="L169" s="17" t="str">
        <f aca="false">IF(B169="","",MONTH(B169))</f>
        <v/>
      </c>
    </row>
    <row r="170" customFormat="false" ht="15" hidden="false" customHeight="false" outlineLevel="0" collapsed="false">
      <c r="B170" s="10"/>
      <c r="C170" s="11"/>
      <c r="D170" s="11"/>
      <c r="E170" s="12"/>
      <c r="F170" s="12"/>
      <c r="G170" s="13"/>
      <c r="H170" s="14" t="n">
        <f aca="false">IF(OR(E170="",F170=""),0,((F170-E170)+(F170&lt;E170))*24-N(G170)/60)</f>
        <v>0</v>
      </c>
      <c r="I170" s="11"/>
      <c r="J170" s="15" t="n">
        <f aca="false">IF(C170="",0,IFERROR(INDEX(Tarifas!$C$7:$C$26,MATCH(C170,Tarifas!$B$7:$B$26,0)),Tarifas!$C$4))</f>
        <v>0</v>
      </c>
      <c r="K170" s="16" t="n">
        <f aca="false">IF(I170="Sí",H170*J170,0)</f>
        <v>0</v>
      </c>
      <c r="L170" s="17" t="str">
        <f aca="false">IF(B170="","",MONTH(B170))</f>
        <v/>
      </c>
    </row>
    <row r="171" customFormat="false" ht="15" hidden="false" customHeight="false" outlineLevel="0" collapsed="false">
      <c r="B171" s="10"/>
      <c r="C171" s="11"/>
      <c r="D171" s="11"/>
      <c r="E171" s="12"/>
      <c r="F171" s="12"/>
      <c r="G171" s="13"/>
      <c r="H171" s="14" t="n">
        <f aca="false">IF(OR(E171="",F171=""),0,((F171-E171)+(F171&lt;E171))*24-N(G171)/60)</f>
        <v>0</v>
      </c>
      <c r="I171" s="11"/>
      <c r="J171" s="15" t="n">
        <f aca="false">IF(C171="",0,IFERROR(INDEX(Tarifas!$C$7:$C$26,MATCH(C171,Tarifas!$B$7:$B$26,0)),Tarifas!$C$4))</f>
        <v>0</v>
      </c>
      <c r="K171" s="16" t="n">
        <f aca="false">IF(I171="Sí",H171*J171,0)</f>
        <v>0</v>
      </c>
      <c r="L171" s="17" t="str">
        <f aca="false">IF(B171="","",MONTH(B171))</f>
        <v/>
      </c>
    </row>
    <row r="172" customFormat="false" ht="15" hidden="false" customHeight="false" outlineLevel="0" collapsed="false">
      <c r="B172" s="10"/>
      <c r="C172" s="11"/>
      <c r="D172" s="11"/>
      <c r="E172" s="12"/>
      <c r="F172" s="12"/>
      <c r="G172" s="13"/>
      <c r="H172" s="14" t="n">
        <f aca="false">IF(OR(E172="",F172=""),0,((F172-E172)+(F172&lt;E172))*24-N(G172)/60)</f>
        <v>0</v>
      </c>
      <c r="I172" s="11"/>
      <c r="J172" s="15" t="n">
        <f aca="false">IF(C172="",0,IFERROR(INDEX(Tarifas!$C$7:$C$26,MATCH(C172,Tarifas!$B$7:$B$26,0)),Tarifas!$C$4))</f>
        <v>0</v>
      </c>
      <c r="K172" s="16" t="n">
        <f aca="false">IF(I172="Sí",H172*J172,0)</f>
        <v>0</v>
      </c>
      <c r="L172" s="17" t="str">
        <f aca="false">IF(B172="","",MONTH(B172))</f>
        <v/>
      </c>
    </row>
    <row r="173" customFormat="false" ht="15" hidden="false" customHeight="false" outlineLevel="0" collapsed="false">
      <c r="B173" s="10"/>
      <c r="C173" s="11"/>
      <c r="D173" s="11"/>
      <c r="E173" s="12"/>
      <c r="F173" s="12"/>
      <c r="G173" s="13"/>
      <c r="H173" s="14" t="n">
        <f aca="false">IF(OR(E173="",F173=""),0,((F173-E173)+(F173&lt;E173))*24-N(G173)/60)</f>
        <v>0</v>
      </c>
      <c r="I173" s="11"/>
      <c r="J173" s="15" t="n">
        <f aca="false">IF(C173="",0,IFERROR(INDEX(Tarifas!$C$7:$C$26,MATCH(C173,Tarifas!$B$7:$B$26,0)),Tarifas!$C$4))</f>
        <v>0</v>
      </c>
      <c r="K173" s="16" t="n">
        <f aca="false">IF(I173="Sí",H173*J173,0)</f>
        <v>0</v>
      </c>
      <c r="L173" s="17" t="str">
        <f aca="false">IF(B173="","",MONTH(B173))</f>
        <v/>
      </c>
    </row>
    <row r="174" customFormat="false" ht="15" hidden="false" customHeight="false" outlineLevel="0" collapsed="false">
      <c r="B174" s="10"/>
      <c r="C174" s="11"/>
      <c r="D174" s="11"/>
      <c r="E174" s="12"/>
      <c r="F174" s="12"/>
      <c r="G174" s="13"/>
      <c r="H174" s="14" t="n">
        <f aca="false">IF(OR(E174="",F174=""),0,((F174-E174)+(F174&lt;E174))*24-N(G174)/60)</f>
        <v>0</v>
      </c>
      <c r="I174" s="11"/>
      <c r="J174" s="15" t="n">
        <f aca="false">IF(C174="",0,IFERROR(INDEX(Tarifas!$C$7:$C$26,MATCH(C174,Tarifas!$B$7:$B$26,0)),Tarifas!$C$4))</f>
        <v>0</v>
      </c>
      <c r="K174" s="16" t="n">
        <f aca="false">IF(I174="Sí",H174*J174,0)</f>
        <v>0</v>
      </c>
      <c r="L174" s="17" t="str">
        <f aca="false">IF(B174="","",MONTH(B174))</f>
        <v/>
      </c>
    </row>
    <row r="175" customFormat="false" ht="15" hidden="false" customHeight="false" outlineLevel="0" collapsed="false">
      <c r="B175" s="10"/>
      <c r="C175" s="11"/>
      <c r="D175" s="11"/>
      <c r="E175" s="12"/>
      <c r="F175" s="12"/>
      <c r="G175" s="13"/>
      <c r="H175" s="14" t="n">
        <f aca="false">IF(OR(E175="",F175=""),0,((F175-E175)+(F175&lt;E175))*24-N(G175)/60)</f>
        <v>0</v>
      </c>
      <c r="I175" s="11"/>
      <c r="J175" s="15" t="n">
        <f aca="false">IF(C175="",0,IFERROR(INDEX(Tarifas!$C$7:$C$26,MATCH(C175,Tarifas!$B$7:$B$26,0)),Tarifas!$C$4))</f>
        <v>0</v>
      </c>
      <c r="K175" s="16" t="n">
        <f aca="false">IF(I175="Sí",H175*J175,0)</f>
        <v>0</v>
      </c>
      <c r="L175" s="17" t="str">
        <f aca="false">IF(B175="","",MONTH(B175))</f>
        <v/>
      </c>
    </row>
    <row r="176" customFormat="false" ht="15" hidden="false" customHeight="false" outlineLevel="0" collapsed="false">
      <c r="B176" s="10"/>
      <c r="C176" s="11"/>
      <c r="D176" s="11"/>
      <c r="E176" s="12"/>
      <c r="F176" s="12"/>
      <c r="G176" s="13"/>
      <c r="H176" s="14" t="n">
        <f aca="false">IF(OR(E176="",F176=""),0,((F176-E176)+(F176&lt;E176))*24-N(G176)/60)</f>
        <v>0</v>
      </c>
      <c r="I176" s="11"/>
      <c r="J176" s="15" t="n">
        <f aca="false">IF(C176="",0,IFERROR(INDEX(Tarifas!$C$7:$C$26,MATCH(C176,Tarifas!$B$7:$B$26,0)),Tarifas!$C$4))</f>
        <v>0</v>
      </c>
      <c r="K176" s="16" t="n">
        <f aca="false">IF(I176="Sí",H176*J176,0)</f>
        <v>0</v>
      </c>
      <c r="L176" s="17" t="str">
        <f aca="false">IF(B176="","",MONTH(B176))</f>
        <v/>
      </c>
    </row>
    <row r="177" customFormat="false" ht="15" hidden="false" customHeight="false" outlineLevel="0" collapsed="false">
      <c r="B177" s="10"/>
      <c r="C177" s="11"/>
      <c r="D177" s="11"/>
      <c r="E177" s="12"/>
      <c r="F177" s="12"/>
      <c r="G177" s="13"/>
      <c r="H177" s="14" t="n">
        <f aca="false">IF(OR(E177="",F177=""),0,((F177-E177)+(F177&lt;E177))*24-N(G177)/60)</f>
        <v>0</v>
      </c>
      <c r="I177" s="11"/>
      <c r="J177" s="15" t="n">
        <f aca="false">IF(C177="",0,IFERROR(INDEX(Tarifas!$C$7:$C$26,MATCH(C177,Tarifas!$B$7:$B$26,0)),Tarifas!$C$4))</f>
        <v>0</v>
      </c>
      <c r="K177" s="16" t="n">
        <f aca="false">IF(I177="Sí",H177*J177,0)</f>
        <v>0</v>
      </c>
      <c r="L177" s="17" t="str">
        <f aca="false">IF(B177="","",MONTH(B177))</f>
        <v/>
      </c>
    </row>
    <row r="178" customFormat="false" ht="15" hidden="false" customHeight="false" outlineLevel="0" collapsed="false">
      <c r="B178" s="10"/>
      <c r="C178" s="11"/>
      <c r="D178" s="11"/>
      <c r="E178" s="12"/>
      <c r="F178" s="12"/>
      <c r="G178" s="13"/>
      <c r="H178" s="14" t="n">
        <f aca="false">IF(OR(E178="",F178=""),0,((F178-E178)+(F178&lt;E178))*24-N(G178)/60)</f>
        <v>0</v>
      </c>
      <c r="I178" s="11"/>
      <c r="J178" s="15" t="n">
        <f aca="false">IF(C178="",0,IFERROR(INDEX(Tarifas!$C$7:$C$26,MATCH(C178,Tarifas!$B$7:$B$26,0)),Tarifas!$C$4))</f>
        <v>0</v>
      </c>
      <c r="K178" s="16" t="n">
        <f aca="false">IF(I178="Sí",H178*J178,0)</f>
        <v>0</v>
      </c>
      <c r="L178" s="17" t="str">
        <f aca="false">IF(B178="","",MONTH(B178))</f>
        <v/>
      </c>
    </row>
    <row r="179" customFormat="false" ht="15" hidden="false" customHeight="false" outlineLevel="0" collapsed="false">
      <c r="B179" s="10"/>
      <c r="C179" s="11"/>
      <c r="D179" s="11"/>
      <c r="E179" s="12"/>
      <c r="F179" s="12"/>
      <c r="G179" s="13"/>
      <c r="H179" s="14" t="n">
        <f aca="false">IF(OR(E179="",F179=""),0,((F179-E179)+(F179&lt;E179))*24-N(G179)/60)</f>
        <v>0</v>
      </c>
      <c r="I179" s="11"/>
      <c r="J179" s="15" t="n">
        <f aca="false">IF(C179="",0,IFERROR(INDEX(Tarifas!$C$7:$C$26,MATCH(C179,Tarifas!$B$7:$B$26,0)),Tarifas!$C$4))</f>
        <v>0</v>
      </c>
      <c r="K179" s="16" t="n">
        <f aca="false">IF(I179="Sí",H179*J179,0)</f>
        <v>0</v>
      </c>
      <c r="L179" s="17" t="str">
        <f aca="false">IF(B179="","",MONTH(B179))</f>
        <v/>
      </c>
    </row>
    <row r="180" customFormat="false" ht="15" hidden="false" customHeight="false" outlineLevel="0" collapsed="false">
      <c r="B180" s="10"/>
      <c r="C180" s="11"/>
      <c r="D180" s="11"/>
      <c r="E180" s="12"/>
      <c r="F180" s="12"/>
      <c r="G180" s="13"/>
      <c r="H180" s="14" t="n">
        <f aca="false">IF(OR(E180="",F180=""),0,((F180-E180)+(F180&lt;E180))*24-N(G180)/60)</f>
        <v>0</v>
      </c>
      <c r="I180" s="11"/>
      <c r="J180" s="15" t="n">
        <f aca="false">IF(C180="",0,IFERROR(INDEX(Tarifas!$C$7:$C$26,MATCH(C180,Tarifas!$B$7:$B$26,0)),Tarifas!$C$4))</f>
        <v>0</v>
      </c>
      <c r="K180" s="16" t="n">
        <f aca="false">IF(I180="Sí",H180*J180,0)</f>
        <v>0</v>
      </c>
      <c r="L180" s="17" t="str">
        <f aca="false">IF(B180="","",MONTH(B180))</f>
        <v/>
      </c>
    </row>
    <row r="181" customFormat="false" ht="15" hidden="false" customHeight="false" outlineLevel="0" collapsed="false">
      <c r="B181" s="10"/>
      <c r="C181" s="11"/>
      <c r="D181" s="11"/>
      <c r="E181" s="12"/>
      <c r="F181" s="12"/>
      <c r="G181" s="13"/>
      <c r="H181" s="14" t="n">
        <f aca="false">IF(OR(E181="",F181=""),0,((F181-E181)+(F181&lt;E181))*24-N(G181)/60)</f>
        <v>0</v>
      </c>
      <c r="I181" s="11"/>
      <c r="J181" s="15" t="n">
        <f aca="false">IF(C181="",0,IFERROR(INDEX(Tarifas!$C$7:$C$26,MATCH(C181,Tarifas!$B$7:$B$26,0)),Tarifas!$C$4))</f>
        <v>0</v>
      </c>
      <c r="K181" s="16" t="n">
        <f aca="false">IF(I181="Sí",H181*J181,0)</f>
        <v>0</v>
      </c>
      <c r="L181" s="17" t="str">
        <f aca="false">IF(B181="","",MONTH(B181))</f>
        <v/>
      </c>
    </row>
    <row r="182" customFormat="false" ht="15" hidden="false" customHeight="false" outlineLevel="0" collapsed="false">
      <c r="B182" s="10"/>
      <c r="C182" s="11"/>
      <c r="D182" s="11"/>
      <c r="E182" s="12"/>
      <c r="F182" s="12"/>
      <c r="G182" s="13"/>
      <c r="H182" s="14" t="n">
        <f aca="false">IF(OR(E182="",F182=""),0,((F182-E182)+(F182&lt;E182))*24-N(G182)/60)</f>
        <v>0</v>
      </c>
      <c r="I182" s="11"/>
      <c r="J182" s="15" t="n">
        <f aca="false">IF(C182="",0,IFERROR(INDEX(Tarifas!$C$7:$C$26,MATCH(C182,Tarifas!$B$7:$B$26,0)),Tarifas!$C$4))</f>
        <v>0</v>
      </c>
      <c r="K182" s="16" t="n">
        <f aca="false">IF(I182="Sí",H182*J182,0)</f>
        <v>0</v>
      </c>
      <c r="L182" s="17" t="str">
        <f aca="false">IF(B182="","",MONTH(B182))</f>
        <v/>
      </c>
    </row>
    <row r="183" customFormat="false" ht="15" hidden="false" customHeight="false" outlineLevel="0" collapsed="false">
      <c r="B183" s="10"/>
      <c r="C183" s="11"/>
      <c r="D183" s="11"/>
      <c r="E183" s="12"/>
      <c r="F183" s="12"/>
      <c r="G183" s="13"/>
      <c r="H183" s="14" t="n">
        <f aca="false">IF(OR(E183="",F183=""),0,((F183-E183)+(F183&lt;E183))*24-N(G183)/60)</f>
        <v>0</v>
      </c>
      <c r="I183" s="11"/>
      <c r="J183" s="15" t="n">
        <f aca="false">IF(C183="",0,IFERROR(INDEX(Tarifas!$C$7:$C$26,MATCH(C183,Tarifas!$B$7:$B$26,0)),Tarifas!$C$4))</f>
        <v>0</v>
      </c>
      <c r="K183" s="16" t="n">
        <f aca="false">IF(I183="Sí",H183*J183,0)</f>
        <v>0</v>
      </c>
      <c r="L183" s="17" t="str">
        <f aca="false">IF(B183="","",MONTH(B183))</f>
        <v/>
      </c>
    </row>
    <row r="184" customFormat="false" ht="15" hidden="false" customHeight="false" outlineLevel="0" collapsed="false">
      <c r="B184" s="10"/>
      <c r="C184" s="11"/>
      <c r="D184" s="11"/>
      <c r="E184" s="12"/>
      <c r="F184" s="12"/>
      <c r="G184" s="13"/>
      <c r="H184" s="14" t="n">
        <f aca="false">IF(OR(E184="",F184=""),0,((F184-E184)+(F184&lt;E184))*24-N(G184)/60)</f>
        <v>0</v>
      </c>
      <c r="I184" s="11"/>
      <c r="J184" s="15" t="n">
        <f aca="false">IF(C184="",0,IFERROR(INDEX(Tarifas!$C$7:$C$26,MATCH(C184,Tarifas!$B$7:$B$26,0)),Tarifas!$C$4))</f>
        <v>0</v>
      </c>
      <c r="K184" s="16" t="n">
        <f aca="false">IF(I184="Sí",H184*J184,0)</f>
        <v>0</v>
      </c>
      <c r="L184" s="17" t="str">
        <f aca="false">IF(B184="","",MONTH(B184))</f>
        <v/>
      </c>
    </row>
    <row r="185" customFormat="false" ht="15" hidden="false" customHeight="false" outlineLevel="0" collapsed="false">
      <c r="B185" s="10"/>
      <c r="C185" s="11"/>
      <c r="D185" s="11"/>
      <c r="E185" s="12"/>
      <c r="F185" s="12"/>
      <c r="G185" s="13"/>
      <c r="H185" s="14" t="n">
        <f aca="false">IF(OR(E185="",F185=""),0,((F185-E185)+(F185&lt;E185))*24-N(G185)/60)</f>
        <v>0</v>
      </c>
      <c r="I185" s="11"/>
      <c r="J185" s="15" t="n">
        <f aca="false">IF(C185="",0,IFERROR(INDEX(Tarifas!$C$7:$C$26,MATCH(C185,Tarifas!$B$7:$B$26,0)),Tarifas!$C$4))</f>
        <v>0</v>
      </c>
      <c r="K185" s="16" t="n">
        <f aca="false">IF(I185="Sí",H185*J185,0)</f>
        <v>0</v>
      </c>
      <c r="L185" s="17" t="str">
        <f aca="false">IF(B185="","",MONTH(B185))</f>
        <v/>
      </c>
    </row>
    <row r="186" customFormat="false" ht="15" hidden="false" customHeight="false" outlineLevel="0" collapsed="false">
      <c r="B186" s="10"/>
      <c r="C186" s="11"/>
      <c r="D186" s="11"/>
      <c r="E186" s="12"/>
      <c r="F186" s="12"/>
      <c r="G186" s="13"/>
      <c r="H186" s="14" t="n">
        <f aca="false">IF(OR(E186="",F186=""),0,((F186-E186)+(F186&lt;E186))*24-N(G186)/60)</f>
        <v>0</v>
      </c>
      <c r="I186" s="11"/>
      <c r="J186" s="15" t="n">
        <f aca="false">IF(C186="",0,IFERROR(INDEX(Tarifas!$C$7:$C$26,MATCH(C186,Tarifas!$B$7:$B$26,0)),Tarifas!$C$4))</f>
        <v>0</v>
      </c>
      <c r="K186" s="16" t="n">
        <f aca="false">IF(I186="Sí",H186*J186,0)</f>
        <v>0</v>
      </c>
      <c r="L186" s="17" t="str">
        <f aca="false">IF(B186="","",MONTH(B186))</f>
        <v/>
      </c>
    </row>
    <row r="187" customFormat="false" ht="15" hidden="false" customHeight="false" outlineLevel="0" collapsed="false">
      <c r="B187" s="10"/>
      <c r="C187" s="11"/>
      <c r="D187" s="11"/>
      <c r="E187" s="12"/>
      <c r="F187" s="12"/>
      <c r="G187" s="13"/>
      <c r="H187" s="14" t="n">
        <f aca="false">IF(OR(E187="",F187=""),0,((F187-E187)+(F187&lt;E187))*24-N(G187)/60)</f>
        <v>0</v>
      </c>
      <c r="I187" s="11"/>
      <c r="J187" s="15" t="n">
        <f aca="false">IF(C187="",0,IFERROR(INDEX(Tarifas!$C$7:$C$26,MATCH(C187,Tarifas!$B$7:$B$26,0)),Tarifas!$C$4))</f>
        <v>0</v>
      </c>
      <c r="K187" s="16" t="n">
        <f aca="false">IF(I187="Sí",H187*J187,0)</f>
        <v>0</v>
      </c>
      <c r="L187" s="17" t="str">
        <f aca="false">IF(B187="","",MONTH(B187))</f>
        <v/>
      </c>
    </row>
    <row r="188" customFormat="false" ht="15" hidden="false" customHeight="false" outlineLevel="0" collapsed="false">
      <c r="B188" s="10"/>
      <c r="C188" s="11"/>
      <c r="D188" s="11"/>
      <c r="E188" s="12"/>
      <c r="F188" s="12"/>
      <c r="G188" s="13"/>
      <c r="H188" s="14" t="n">
        <f aca="false">IF(OR(E188="",F188=""),0,((F188-E188)+(F188&lt;E188))*24-N(G188)/60)</f>
        <v>0</v>
      </c>
      <c r="I188" s="11"/>
      <c r="J188" s="15" t="n">
        <f aca="false">IF(C188="",0,IFERROR(INDEX(Tarifas!$C$7:$C$26,MATCH(C188,Tarifas!$B$7:$B$26,0)),Tarifas!$C$4))</f>
        <v>0</v>
      </c>
      <c r="K188" s="16" t="n">
        <f aca="false">IF(I188="Sí",H188*J188,0)</f>
        <v>0</v>
      </c>
      <c r="L188" s="17" t="str">
        <f aca="false">IF(B188="","",MONTH(B188))</f>
        <v/>
      </c>
    </row>
    <row r="189" customFormat="false" ht="15" hidden="false" customHeight="false" outlineLevel="0" collapsed="false">
      <c r="B189" s="10"/>
      <c r="C189" s="11"/>
      <c r="D189" s="11"/>
      <c r="E189" s="12"/>
      <c r="F189" s="12"/>
      <c r="G189" s="13"/>
      <c r="H189" s="14" t="n">
        <f aca="false">IF(OR(E189="",F189=""),0,((F189-E189)+(F189&lt;E189))*24-N(G189)/60)</f>
        <v>0</v>
      </c>
      <c r="I189" s="11"/>
      <c r="J189" s="15" t="n">
        <f aca="false">IF(C189="",0,IFERROR(INDEX(Tarifas!$C$7:$C$26,MATCH(C189,Tarifas!$B$7:$B$26,0)),Tarifas!$C$4))</f>
        <v>0</v>
      </c>
      <c r="K189" s="16" t="n">
        <f aca="false">IF(I189="Sí",H189*J189,0)</f>
        <v>0</v>
      </c>
      <c r="L189" s="17" t="str">
        <f aca="false">IF(B189="","",MONTH(B189))</f>
        <v/>
      </c>
    </row>
    <row r="190" customFormat="false" ht="15" hidden="false" customHeight="false" outlineLevel="0" collapsed="false">
      <c r="B190" s="10"/>
      <c r="C190" s="11"/>
      <c r="D190" s="11"/>
      <c r="E190" s="12"/>
      <c r="F190" s="12"/>
      <c r="G190" s="13"/>
      <c r="H190" s="14" t="n">
        <f aca="false">IF(OR(E190="",F190=""),0,((F190-E190)+(F190&lt;E190))*24-N(G190)/60)</f>
        <v>0</v>
      </c>
      <c r="I190" s="11"/>
      <c r="J190" s="15" t="n">
        <f aca="false">IF(C190="",0,IFERROR(INDEX(Tarifas!$C$7:$C$26,MATCH(C190,Tarifas!$B$7:$B$26,0)),Tarifas!$C$4))</f>
        <v>0</v>
      </c>
      <c r="K190" s="16" t="n">
        <f aca="false">IF(I190="Sí",H190*J190,0)</f>
        <v>0</v>
      </c>
      <c r="L190" s="17" t="str">
        <f aca="false">IF(B190="","",MONTH(B190))</f>
        <v/>
      </c>
    </row>
    <row r="191" customFormat="false" ht="15" hidden="false" customHeight="false" outlineLevel="0" collapsed="false">
      <c r="B191" s="10"/>
      <c r="C191" s="11"/>
      <c r="D191" s="11"/>
      <c r="E191" s="12"/>
      <c r="F191" s="12"/>
      <c r="G191" s="13"/>
      <c r="H191" s="14" t="n">
        <f aca="false">IF(OR(E191="",F191=""),0,((F191-E191)+(F191&lt;E191))*24-N(G191)/60)</f>
        <v>0</v>
      </c>
      <c r="I191" s="11"/>
      <c r="J191" s="15" t="n">
        <f aca="false">IF(C191="",0,IFERROR(INDEX(Tarifas!$C$7:$C$26,MATCH(C191,Tarifas!$B$7:$B$26,0)),Tarifas!$C$4))</f>
        <v>0</v>
      </c>
      <c r="K191" s="16" t="n">
        <f aca="false">IF(I191="Sí",H191*J191,0)</f>
        <v>0</v>
      </c>
      <c r="L191" s="17" t="str">
        <f aca="false">IF(B191="","",MONTH(B191))</f>
        <v/>
      </c>
    </row>
    <row r="192" customFormat="false" ht="15" hidden="false" customHeight="false" outlineLevel="0" collapsed="false">
      <c r="B192" s="10"/>
      <c r="C192" s="11"/>
      <c r="D192" s="11"/>
      <c r="E192" s="12"/>
      <c r="F192" s="12"/>
      <c r="G192" s="13"/>
      <c r="H192" s="14" t="n">
        <f aca="false">IF(OR(E192="",F192=""),0,((F192-E192)+(F192&lt;E192))*24-N(G192)/60)</f>
        <v>0</v>
      </c>
      <c r="I192" s="11"/>
      <c r="J192" s="15" t="n">
        <f aca="false">IF(C192="",0,IFERROR(INDEX(Tarifas!$C$7:$C$26,MATCH(C192,Tarifas!$B$7:$B$26,0)),Tarifas!$C$4))</f>
        <v>0</v>
      </c>
      <c r="K192" s="16" t="n">
        <f aca="false">IF(I192="Sí",H192*J192,0)</f>
        <v>0</v>
      </c>
      <c r="L192" s="17" t="str">
        <f aca="false">IF(B192="","",MONTH(B192))</f>
        <v/>
      </c>
    </row>
    <row r="193" customFormat="false" ht="15" hidden="false" customHeight="false" outlineLevel="0" collapsed="false">
      <c r="B193" s="10"/>
      <c r="C193" s="11"/>
      <c r="D193" s="11"/>
      <c r="E193" s="12"/>
      <c r="F193" s="12"/>
      <c r="G193" s="13"/>
      <c r="H193" s="14" t="n">
        <f aca="false">IF(OR(E193="",F193=""),0,((F193-E193)+(F193&lt;E193))*24-N(G193)/60)</f>
        <v>0</v>
      </c>
      <c r="I193" s="11"/>
      <c r="J193" s="15" t="n">
        <f aca="false">IF(C193="",0,IFERROR(INDEX(Tarifas!$C$7:$C$26,MATCH(C193,Tarifas!$B$7:$B$26,0)),Tarifas!$C$4))</f>
        <v>0</v>
      </c>
      <c r="K193" s="16" t="n">
        <f aca="false">IF(I193="Sí",H193*J193,0)</f>
        <v>0</v>
      </c>
      <c r="L193" s="17" t="str">
        <f aca="false">IF(B193="","",MONTH(B193))</f>
        <v/>
      </c>
    </row>
    <row r="194" customFormat="false" ht="15" hidden="false" customHeight="false" outlineLevel="0" collapsed="false">
      <c r="B194" s="10"/>
      <c r="C194" s="11"/>
      <c r="D194" s="11"/>
      <c r="E194" s="12"/>
      <c r="F194" s="12"/>
      <c r="G194" s="13"/>
      <c r="H194" s="14" t="n">
        <f aca="false">IF(OR(E194="",F194=""),0,((F194-E194)+(F194&lt;E194))*24-N(G194)/60)</f>
        <v>0</v>
      </c>
      <c r="I194" s="11"/>
      <c r="J194" s="15" t="n">
        <f aca="false">IF(C194="",0,IFERROR(INDEX(Tarifas!$C$7:$C$26,MATCH(C194,Tarifas!$B$7:$B$26,0)),Tarifas!$C$4))</f>
        <v>0</v>
      </c>
      <c r="K194" s="16" t="n">
        <f aca="false">IF(I194="Sí",H194*J194,0)</f>
        <v>0</v>
      </c>
      <c r="L194" s="17" t="str">
        <f aca="false">IF(B194="","",MONTH(B194))</f>
        <v/>
      </c>
    </row>
    <row r="195" customFormat="false" ht="15" hidden="false" customHeight="false" outlineLevel="0" collapsed="false">
      <c r="B195" s="10"/>
      <c r="C195" s="11"/>
      <c r="D195" s="11"/>
      <c r="E195" s="12"/>
      <c r="F195" s="12"/>
      <c r="G195" s="13"/>
      <c r="H195" s="14" t="n">
        <f aca="false">IF(OR(E195="",F195=""),0,((F195-E195)+(F195&lt;E195))*24-N(G195)/60)</f>
        <v>0</v>
      </c>
      <c r="I195" s="11"/>
      <c r="J195" s="15" t="n">
        <f aca="false">IF(C195="",0,IFERROR(INDEX(Tarifas!$C$7:$C$26,MATCH(C195,Tarifas!$B$7:$B$26,0)),Tarifas!$C$4))</f>
        <v>0</v>
      </c>
      <c r="K195" s="16" t="n">
        <f aca="false">IF(I195="Sí",H195*J195,0)</f>
        <v>0</v>
      </c>
      <c r="L195" s="17" t="str">
        <f aca="false">IF(B195="","",MONTH(B195))</f>
        <v/>
      </c>
    </row>
    <row r="196" customFormat="false" ht="15" hidden="false" customHeight="false" outlineLevel="0" collapsed="false">
      <c r="B196" s="10"/>
      <c r="C196" s="11"/>
      <c r="D196" s="11"/>
      <c r="E196" s="12"/>
      <c r="F196" s="12"/>
      <c r="G196" s="13"/>
      <c r="H196" s="14" t="n">
        <f aca="false">IF(OR(E196="",F196=""),0,((F196-E196)+(F196&lt;E196))*24-N(G196)/60)</f>
        <v>0</v>
      </c>
      <c r="I196" s="11"/>
      <c r="J196" s="15" t="n">
        <f aca="false">IF(C196="",0,IFERROR(INDEX(Tarifas!$C$7:$C$26,MATCH(C196,Tarifas!$B$7:$B$26,0)),Tarifas!$C$4))</f>
        <v>0</v>
      </c>
      <c r="K196" s="16" t="n">
        <f aca="false">IF(I196="Sí",H196*J196,0)</f>
        <v>0</v>
      </c>
      <c r="L196" s="17" t="str">
        <f aca="false">IF(B196="","",MONTH(B196))</f>
        <v/>
      </c>
    </row>
    <row r="197" customFormat="false" ht="15" hidden="false" customHeight="false" outlineLevel="0" collapsed="false">
      <c r="B197" s="10"/>
      <c r="C197" s="11"/>
      <c r="D197" s="11"/>
      <c r="E197" s="12"/>
      <c r="F197" s="12"/>
      <c r="G197" s="13"/>
      <c r="H197" s="14" t="n">
        <f aca="false">IF(OR(E197="",F197=""),0,((F197-E197)+(F197&lt;E197))*24-N(G197)/60)</f>
        <v>0</v>
      </c>
      <c r="I197" s="11"/>
      <c r="J197" s="15" t="n">
        <f aca="false">IF(C197="",0,IFERROR(INDEX(Tarifas!$C$7:$C$26,MATCH(C197,Tarifas!$B$7:$B$26,0)),Tarifas!$C$4))</f>
        <v>0</v>
      </c>
      <c r="K197" s="16" t="n">
        <f aca="false">IF(I197="Sí",H197*J197,0)</f>
        <v>0</v>
      </c>
      <c r="L197" s="17" t="str">
        <f aca="false">IF(B197="","",MONTH(B197))</f>
        <v/>
      </c>
    </row>
    <row r="198" customFormat="false" ht="15" hidden="false" customHeight="false" outlineLevel="0" collapsed="false">
      <c r="B198" s="10"/>
      <c r="C198" s="11"/>
      <c r="D198" s="11"/>
      <c r="E198" s="12"/>
      <c r="F198" s="12"/>
      <c r="G198" s="13"/>
      <c r="H198" s="14" t="n">
        <f aca="false">IF(OR(E198="",F198=""),0,((F198-E198)+(F198&lt;E198))*24-N(G198)/60)</f>
        <v>0</v>
      </c>
      <c r="I198" s="11"/>
      <c r="J198" s="15" t="n">
        <f aca="false">IF(C198="",0,IFERROR(INDEX(Tarifas!$C$7:$C$26,MATCH(C198,Tarifas!$B$7:$B$26,0)),Tarifas!$C$4))</f>
        <v>0</v>
      </c>
      <c r="K198" s="16" t="n">
        <f aca="false">IF(I198="Sí",H198*J198,0)</f>
        <v>0</v>
      </c>
      <c r="L198" s="17" t="str">
        <f aca="false">IF(B198="","",MONTH(B198))</f>
        <v/>
      </c>
    </row>
    <row r="199" customFormat="false" ht="15" hidden="false" customHeight="false" outlineLevel="0" collapsed="false">
      <c r="B199" s="10"/>
      <c r="C199" s="11"/>
      <c r="D199" s="11"/>
      <c r="E199" s="12"/>
      <c r="F199" s="12"/>
      <c r="G199" s="13"/>
      <c r="H199" s="14" t="n">
        <f aca="false">IF(OR(E199="",F199=""),0,((F199-E199)+(F199&lt;E199))*24-N(G199)/60)</f>
        <v>0</v>
      </c>
      <c r="I199" s="11"/>
      <c r="J199" s="15" t="n">
        <f aca="false">IF(C199="",0,IFERROR(INDEX(Tarifas!$C$7:$C$26,MATCH(C199,Tarifas!$B$7:$B$26,0)),Tarifas!$C$4))</f>
        <v>0</v>
      </c>
      <c r="K199" s="16" t="n">
        <f aca="false">IF(I199="Sí",H199*J199,0)</f>
        <v>0</v>
      </c>
      <c r="L199" s="17" t="str">
        <f aca="false">IF(B199="","",MONTH(B199))</f>
        <v/>
      </c>
    </row>
    <row r="200" customFormat="false" ht="15" hidden="false" customHeight="false" outlineLevel="0" collapsed="false">
      <c r="B200" s="10"/>
      <c r="C200" s="11"/>
      <c r="D200" s="11"/>
      <c r="E200" s="12"/>
      <c r="F200" s="12"/>
      <c r="G200" s="13"/>
      <c r="H200" s="14" t="n">
        <f aca="false">IF(OR(E200="",F200=""),0,((F200-E200)+(F200&lt;E200))*24-N(G200)/60)</f>
        <v>0</v>
      </c>
      <c r="I200" s="11"/>
      <c r="J200" s="15" t="n">
        <f aca="false">IF(C200="",0,IFERROR(INDEX(Tarifas!$C$7:$C$26,MATCH(C200,Tarifas!$B$7:$B$26,0)),Tarifas!$C$4))</f>
        <v>0</v>
      </c>
      <c r="K200" s="16" t="n">
        <f aca="false">IF(I200="Sí",H200*J200,0)</f>
        <v>0</v>
      </c>
      <c r="L200" s="17" t="str">
        <f aca="false">IF(B200="","",MONTH(B200))</f>
        <v/>
      </c>
    </row>
    <row r="201" customFormat="false" ht="15" hidden="false" customHeight="false" outlineLevel="0" collapsed="false">
      <c r="B201" s="10"/>
      <c r="C201" s="11"/>
      <c r="D201" s="11"/>
      <c r="E201" s="12"/>
      <c r="F201" s="12"/>
      <c r="G201" s="13"/>
      <c r="H201" s="14" t="n">
        <f aca="false">IF(OR(E201="",F201=""),0,((F201-E201)+(F201&lt;E201))*24-N(G201)/60)</f>
        <v>0</v>
      </c>
      <c r="I201" s="11"/>
      <c r="J201" s="15" t="n">
        <f aca="false">IF(C201="",0,IFERROR(INDEX(Tarifas!$C$7:$C$26,MATCH(C201,Tarifas!$B$7:$B$26,0)),Tarifas!$C$4))</f>
        <v>0</v>
      </c>
      <c r="K201" s="16" t="n">
        <f aca="false">IF(I201="Sí",H201*J201,0)</f>
        <v>0</v>
      </c>
      <c r="L201" s="17" t="str">
        <f aca="false">IF(B201="","",MONTH(B201))</f>
        <v/>
      </c>
    </row>
    <row r="202" customFormat="false" ht="15" hidden="false" customHeight="false" outlineLevel="0" collapsed="false">
      <c r="B202" s="10"/>
      <c r="C202" s="11"/>
      <c r="D202" s="11"/>
      <c r="E202" s="12"/>
      <c r="F202" s="12"/>
      <c r="G202" s="13"/>
      <c r="H202" s="14" t="n">
        <f aca="false">IF(OR(E202="",F202=""),0,((F202-E202)+(F202&lt;E202))*24-N(G202)/60)</f>
        <v>0</v>
      </c>
      <c r="I202" s="11"/>
      <c r="J202" s="15" t="n">
        <f aca="false">IF(C202="",0,IFERROR(INDEX(Tarifas!$C$7:$C$26,MATCH(C202,Tarifas!$B$7:$B$26,0)),Tarifas!$C$4))</f>
        <v>0</v>
      </c>
      <c r="K202" s="16" t="n">
        <f aca="false">IF(I202="Sí",H202*J202,0)</f>
        <v>0</v>
      </c>
      <c r="L202" s="17" t="str">
        <f aca="false">IF(B202="","",MONTH(B202))</f>
        <v/>
      </c>
    </row>
    <row r="203" customFormat="false" ht="15" hidden="false" customHeight="false" outlineLevel="0" collapsed="false">
      <c r="B203" s="10"/>
      <c r="C203" s="11"/>
      <c r="D203" s="11"/>
      <c r="E203" s="12"/>
      <c r="F203" s="12"/>
      <c r="G203" s="13"/>
      <c r="H203" s="14" t="n">
        <f aca="false">IF(OR(E203="",F203=""),0,((F203-E203)+(F203&lt;E203))*24-N(G203)/60)</f>
        <v>0</v>
      </c>
      <c r="I203" s="11"/>
      <c r="J203" s="15" t="n">
        <f aca="false">IF(C203="",0,IFERROR(INDEX(Tarifas!$C$7:$C$26,MATCH(C203,Tarifas!$B$7:$B$26,0)),Tarifas!$C$4))</f>
        <v>0</v>
      </c>
      <c r="K203" s="16" t="n">
        <f aca="false">IF(I203="Sí",H203*J203,0)</f>
        <v>0</v>
      </c>
      <c r="L203" s="17" t="str">
        <f aca="false">IF(B203="","",MONTH(B203))</f>
        <v/>
      </c>
    </row>
    <row r="204" customFormat="false" ht="15" hidden="false" customHeight="false" outlineLevel="0" collapsed="false">
      <c r="B204" s="10"/>
      <c r="C204" s="11"/>
      <c r="D204" s="11"/>
      <c r="E204" s="12"/>
      <c r="F204" s="12"/>
      <c r="G204" s="13"/>
      <c r="H204" s="14" t="n">
        <f aca="false">IF(OR(E204="",F204=""),0,((F204-E204)+(F204&lt;E204))*24-N(G204)/60)</f>
        <v>0</v>
      </c>
      <c r="I204" s="11"/>
      <c r="J204" s="15" t="n">
        <f aca="false">IF(C204="",0,IFERROR(INDEX(Tarifas!$C$7:$C$26,MATCH(C204,Tarifas!$B$7:$B$26,0)),Tarifas!$C$4))</f>
        <v>0</v>
      </c>
      <c r="K204" s="16" t="n">
        <f aca="false">IF(I204="Sí",H204*J204,0)</f>
        <v>0</v>
      </c>
      <c r="L204" s="17" t="str">
        <f aca="false">IF(B204="","",MONTH(B204))</f>
        <v/>
      </c>
    </row>
    <row r="205" customFormat="false" ht="15" hidden="false" customHeight="false" outlineLevel="0" collapsed="false">
      <c r="B205" s="10"/>
      <c r="C205" s="11"/>
      <c r="D205" s="11"/>
      <c r="E205" s="12"/>
      <c r="F205" s="12"/>
      <c r="G205" s="13"/>
      <c r="H205" s="14" t="n">
        <f aca="false">IF(OR(E205="",F205=""),0,((F205-E205)+(F205&lt;E205))*24-N(G205)/60)</f>
        <v>0</v>
      </c>
      <c r="I205" s="11"/>
      <c r="J205" s="15" t="n">
        <f aca="false">IF(C205="",0,IFERROR(INDEX(Tarifas!$C$7:$C$26,MATCH(C205,Tarifas!$B$7:$B$26,0)),Tarifas!$C$4))</f>
        <v>0</v>
      </c>
      <c r="K205" s="16" t="n">
        <f aca="false">IF(I205="Sí",H205*J205,0)</f>
        <v>0</v>
      </c>
      <c r="L205" s="17" t="str">
        <f aca="false">IF(B205="","",MONTH(B205))</f>
        <v/>
      </c>
    </row>
    <row r="206" customFormat="false" ht="15" hidden="false" customHeight="false" outlineLevel="0" collapsed="false">
      <c r="B206" s="10"/>
      <c r="C206" s="11"/>
      <c r="D206" s="11"/>
      <c r="E206" s="12"/>
      <c r="F206" s="12"/>
      <c r="G206" s="13"/>
      <c r="H206" s="14" t="n">
        <f aca="false">IF(OR(E206="",F206=""),0,((F206-E206)+(F206&lt;E206))*24-N(G206)/60)</f>
        <v>0</v>
      </c>
      <c r="I206" s="11"/>
      <c r="J206" s="15" t="n">
        <f aca="false">IF(C206="",0,IFERROR(INDEX(Tarifas!$C$7:$C$26,MATCH(C206,Tarifas!$B$7:$B$26,0)),Tarifas!$C$4))</f>
        <v>0</v>
      </c>
      <c r="K206" s="16" t="n">
        <f aca="false">IF(I206="Sí",H206*J206,0)</f>
        <v>0</v>
      </c>
      <c r="L206" s="17" t="str">
        <f aca="false">IF(B206="","",MONTH(B206))</f>
        <v/>
      </c>
    </row>
    <row r="207" customFormat="false" ht="15" hidden="false" customHeight="false" outlineLevel="0" collapsed="false">
      <c r="B207" s="10"/>
      <c r="C207" s="11"/>
      <c r="D207" s="11"/>
      <c r="E207" s="12"/>
      <c r="F207" s="12"/>
      <c r="G207" s="13"/>
      <c r="H207" s="14" t="n">
        <f aca="false">IF(OR(E207="",F207=""),0,((F207-E207)+(F207&lt;E207))*24-N(G207)/60)</f>
        <v>0</v>
      </c>
      <c r="I207" s="11"/>
      <c r="J207" s="15" t="n">
        <f aca="false">IF(C207="",0,IFERROR(INDEX(Tarifas!$C$7:$C$26,MATCH(C207,Tarifas!$B$7:$B$26,0)),Tarifas!$C$4))</f>
        <v>0</v>
      </c>
      <c r="K207" s="16" t="n">
        <f aca="false">IF(I207="Sí",H207*J207,0)</f>
        <v>0</v>
      </c>
      <c r="L207" s="17" t="str">
        <f aca="false">IF(B207="","",MONTH(B207))</f>
        <v/>
      </c>
    </row>
    <row r="208" customFormat="false" ht="15" hidden="false" customHeight="false" outlineLevel="0" collapsed="false">
      <c r="B208" s="10"/>
      <c r="C208" s="11"/>
      <c r="D208" s="11"/>
      <c r="E208" s="12"/>
      <c r="F208" s="12"/>
      <c r="G208" s="13"/>
      <c r="H208" s="14" t="n">
        <f aca="false">IF(OR(E208="",F208=""),0,((F208-E208)+(F208&lt;E208))*24-N(G208)/60)</f>
        <v>0</v>
      </c>
      <c r="I208" s="11"/>
      <c r="J208" s="15" t="n">
        <f aca="false">IF(C208="",0,IFERROR(INDEX(Tarifas!$C$7:$C$26,MATCH(C208,Tarifas!$B$7:$B$26,0)),Tarifas!$C$4))</f>
        <v>0</v>
      </c>
      <c r="K208" s="16" t="n">
        <f aca="false">IF(I208="Sí",H208*J208,0)</f>
        <v>0</v>
      </c>
      <c r="L208" s="17" t="str">
        <f aca="false">IF(B208="","",MONTH(B208))</f>
        <v/>
      </c>
    </row>
    <row r="209" customFormat="false" ht="15" hidden="false" customHeight="false" outlineLevel="0" collapsed="false">
      <c r="B209" s="10"/>
      <c r="C209" s="11"/>
      <c r="D209" s="11"/>
      <c r="E209" s="12"/>
      <c r="F209" s="12"/>
      <c r="G209" s="13"/>
      <c r="H209" s="14" t="n">
        <f aca="false">IF(OR(E209="",F209=""),0,((F209-E209)+(F209&lt;E209))*24-N(G209)/60)</f>
        <v>0</v>
      </c>
      <c r="I209" s="11"/>
      <c r="J209" s="15" t="n">
        <f aca="false">IF(C209="",0,IFERROR(INDEX(Tarifas!$C$7:$C$26,MATCH(C209,Tarifas!$B$7:$B$26,0)),Tarifas!$C$4))</f>
        <v>0</v>
      </c>
      <c r="K209" s="16" t="n">
        <f aca="false">IF(I209="Sí",H209*J209,0)</f>
        <v>0</v>
      </c>
      <c r="L209" s="17" t="str">
        <f aca="false">IF(B209="","",MONTH(B209))</f>
        <v/>
      </c>
    </row>
    <row r="210" customFormat="false" ht="15" hidden="false" customHeight="false" outlineLevel="0" collapsed="false">
      <c r="B210" s="10"/>
      <c r="C210" s="11"/>
      <c r="D210" s="11"/>
      <c r="E210" s="12"/>
      <c r="F210" s="12"/>
      <c r="G210" s="13"/>
      <c r="H210" s="14" t="n">
        <f aca="false">IF(OR(E210="",F210=""),0,((F210-E210)+(F210&lt;E210))*24-N(G210)/60)</f>
        <v>0</v>
      </c>
      <c r="I210" s="11"/>
      <c r="J210" s="15" t="n">
        <f aca="false">IF(C210="",0,IFERROR(INDEX(Tarifas!$C$7:$C$26,MATCH(C210,Tarifas!$B$7:$B$26,0)),Tarifas!$C$4))</f>
        <v>0</v>
      </c>
      <c r="K210" s="16" t="n">
        <f aca="false">IF(I210="Sí",H210*J210,0)</f>
        <v>0</v>
      </c>
      <c r="L210" s="17" t="str">
        <f aca="false">IF(B210="","",MONTH(B210))</f>
        <v/>
      </c>
    </row>
    <row r="211" customFormat="false" ht="15" hidden="false" customHeight="false" outlineLevel="0" collapsed="false">
      <c r="B211" s="10"/>
      <c r="C211" s="11"/>
      <c r="D211" s="11"/>
      <c r="E211" s="12"/>
      <c r="F211" s="12"/>
      <c r="G211" s="13"/>
      <c r="H211" s="14" t="n">
        <f aca="false">IF(OR(E211="",F211=""),0,((F211-E211)+(F211&lt;E211))*24-N(G211)/60)</f>
        <v>0</v>
      </c>
      <c r="I211" s="11"/>
      <c r="J211" s="15" t="n">
        <f aca="false">IF(C211="",0,IFERROR(INDEX(Tarifas!$C$7:$C$26,MATCH(C211,Tarifas!$B$7:$B$26,0)),Tarifas!$C$4))</f>
        <v>0</v>
      </c>
      <c r="K211" s="16" t="n">
        <f aca="false">IF(I211="Sí",H211*J211,0)</f>
        <v>0</v>
      </c>
      <c r="L211" s="17" t="str">
        <f aca="false">IF(B211="","",MONTH(B211))</f>
        <v/>
      </c>
    </row>
    <row r="212" customFormat="false" ht="15" hidden="false" customHeight="false" outlineLevel="0" collapsed="false">
      <c r="B212" s="10"/>
      <c r="C212" s="11"/>
      <c r="D212" s="11"/>
      <c r="E212" s="12"/>
      <c r="F212" s="12"/>
      <c r="G212" s="13"/>
      <c r="H212" s="14" t="n">
        <f aca="false">IF(OR(E212="",F212=""),0,((F212-E212)+(F212&lt;E212))*24-N(G212)/60)</f>
        <v>0</v>
      </c>
      <c r="I212" s="11"/>
      <c r="J212" s="15" t="n">
        <f aca="false">IF(C212="",0,IFERROR(INDEX(Tarifas!$C$7:$C$26,MATCH(C212,Tarifas!$B$7:$B$26,0)),Tarifas!$C$4))</f>
        <v>0</v>
      </c>
      <c r="K212" s="16" t="n">
        <f aca="false">IF(I212="Sí",H212*J212,0)</f>
        <v>0</v>
      </c>
      <c r="L212" s="17" t="str">
        <f aca="false">IF(B212="","",MONTH(B212))</f>
        <v/>
      </c>
    </row>
    <row r="213" customFormat="false" ht="15" hidden="false" customHeight="false" outlineLevel="0" collapsed="false">
      <c r="B213" s="10"/>
      <c r="C213" s="11"/>
      <c r="D213" s="11"/>
      <c r="E213" s="12"/>
      <c r="F213" s="12"/>
      <c r="G213" s="13"/>
      <c r="H213" s="14" t="n">
        <f aca="false">IF(OR(E213="",F213=""),0,((F213-E213)+(F213&lt;E213))*24-N(G213)/60)</f>
        <v>0</v>
      </c>
      <c r="I213" s="11"/>
      <c r="J213" s="15" t="n">
        <f aca="false">IF(C213="",0,IFERROR(INDEX(Tarifas!$C$7:$C$26,MATCH(C213,Tarifas!$B$7:$B$26,0)),Tarifas!$C$4))</f>
        <v>0</v>
      </c>
      <c r="K213" s="16" t="n">
        <f aca="false">IF(I213="Sí",H213*J213,0)</f>
        <v>0</v>
      </c>
      <c r="L213" s="17" t="str">
        <f aca="false">IF(B213="","",MONTH(B213))</f>
        <v/>
      </c>
    </row>
    <row r="214" customFormat="false" ht="15" hidden="false" customHeight="false" outlineLevel="0" collapsed="false">
      <c r="B214" s="10"/>
      <c r="C214" s="11"/>
      <c r="D214" s="11"/>
      <c r="E214" s="12"/>
      <c r="F214" s="12"/>
      <c r="G214" s="13"/>
      <c r="H214" s="14" t="n">
        <f aca="false">IF(OR(E214="",F214=""),0,((F214-E214)+(F214&lt;E214))*24-N(G214)/60)</f>
        <v>0</v>
      </c>
      <c r="I214" s="11"/>
      <c r="J214" s="15" t="n">
        <f aca="false">IF(C214="",0,IFERROR(INDEX(Tarifas!$C$7:$C$26,MATCH(C214,Tarifas!$B$7:$B$26,0)),Tarifas!$C$4))</f>
        <v>0</v>
      </c>
      <c r="K214" s="16" t="n">
        <f aca="false">IF(I214="Sí",H214*J214,0)</f>
        <v>0</v>
      </c>
      <c r="L214" s="17" t="str">
        <f aca="false">IF(B214="","",MONTH(B214))</f>
        <v/>
      </c>
    </row>
    <row r="215" customFormat="false" ht="15" hidden="false" customHeight="false" outlineLevel="0" collapsed="false">
      <c r="B215" s="10"/>
      <c r="C215" s="11"/>
      <c r="D215" s="11"/>
      <c r="E215" s="12"/>
      <c r="F215" s="12"/>
      <c r="G215" s="13"/>
      <c r="H215" s="14" t="n">
        <f aca="false">IF(OR(E215="",F215=""),0,((F215-E215)+(F215&lt;E215))*24-N(G215)/60)</f>
        <v>0</v>
      </c>
      <c r="I215" s="11"/>
      <c r="J215" s="15" t="n">
        <f aca="false">IF(C215="",0,IFERROR(INDEX(Tarifas!$C$7:$C$26,MATCH(C215,Tarifas!$B$7:$B$26,0)),Tarifas!$C$4))</f>
        <v>0</v>
      </c>
      <c r="K215" s="16" t="n">
        <f aca="false">IF(I215="Sí",H215*J215,0)</f>
        <v>0</v>
      </c>
      <c r="L215" s="17" t="str">
        <f aca="false">IF(B215="","",MONTH(B215))</f>
        <v/>
      </c>
    </row>
    <row r="216" customFormat="false" ht="15" hidden="false" customHeight="false" outlineLevel="0" collapsed="false">
      <c r="B216" s="10"/>
      <c r="C216" s="11"/>
      <c r="D216" s="11"/>
      <c r="E216" s="12"/>
      <c r="F216" s="12"/>
      <c r="G216" s="13"/>
      <c r="H216" s="14" t="n">
        <f aca="false">IF(OR(E216="",F216=""),0,((F216-E216)+(F216&lt;E216))*24-N(G216)/60)</f>
        <v>0</v>
      </c>
      <c r="I216" s="11"/>
      <c r="J216" s="15" t="n">
        <f aca="false">IF(C216="",0,IFERROR(INDEX(Tarifas!$C$7:$C$26,MATCH(C216,Tarifas!$B$7:$B$26,0)),Tarifas!$C$4))</f>
        <v>0</v>
      </c>
      <c r="K216" s="16" t="n">
        <f aca="false">IF(I216="Sí",H216*J216,0)</f>
        <v>0</v>
      </c>
      <c r="L216" s="17" t="str">
        <f aca="false">IF(B216="","",MONTH(B216))</f>
        <v/>
      </c>
    </row>
    <row r="217" customFormat="false" ht="15" hidden="false" customHeight="false" outlineLevel="0" collapsed="false">
      <c r="B217" s="10"/>
      <c r="C217" s="11"/>
      <c r="D217" s="11"/>
      <c r="E217" s="12"/>
      <c r="F217" s="12"/>
      <c r="G217" s="13"/>
      <c r="H217" s="14" t="n">
        <f aca="false">IF(OR(E217="",F217=""),0,((F217-E217)+(F217&lt;E217))*24-N(G217)/60)</f>
        <v>0</v>
      </c>
      <c r="I217" s="11"/>
      <c r="J217" s="15" t="n">
        <f aca="false">IF(C217="",0,IFERROR(INDEX(Tarifas!$C$7:$C$26,MATCH(C217,Tarifas!$B$7:$B$26,0)),Tarifas!$C$4))</f>
        <v>0</v>
      </c>
      <c r="K217" s="16" t="n">
        <f aca="false">IF(I217="Sí",H217*J217,0)</f>
        <v>0</v>
      </c>
      <c r="L217" s="17" t="str">
        <f aca="false">IF(B217="","",MONTH(B217))</f>
        <v/>
      </c>
    </row>
    <row r="218" customFormat="false" ht="15" hidden="false" customHeight="false" outlineLevel="0" collapsed="false">
      <c r="B218" s="10"/>
      <c r="C218" s="11"/>
      <c r="D218" s="11"/>
      <c r="E218" s="12"/>
      <c r="F218" s="12"/>
      <c r="G218" s="13"/>
      <c r="H218" s="14" t="n">
        <f aca="false">IF(OR(E218="",F218=""),0,((F218-E218)+(F218&lt;E218))*24-N(G218)/60)</f>
        <v>0</v>
      </c>
      <c r="I218" s="11"/>
      <c r="J218" s="15" t="n">
        <f aca="false">IF(C218="",0,IFERROR(INDEX(Tarifas!$C$7:$C$26,MATCH(C218,Tarifas!$B$7:$B$26,0)),Tarifas!$C$4))</f>
        <v>0</v>
      </c>
      <c r="K218" s="16" t="n">
        <f aca="false">IF(I218="Sí",H218*J218,0)</f>
        <v>0</v>
      </c>
      <c r="L218" s="17" t="str">
        <f aca="false">IF(B218="","",MONTH(B218))</f>
        <v/>
      </c>
    </row>
    <row r="219" customFormat="false" ht="15" hidden="false" customHeight="false" outlineLevel="0" collapsed="false">
      <c r="B219" s="10"/>
      <c r="C219" s="11"/>
      <c r="D219" s="11"/>
      <c r="E219" s="12"/>
      <c r="F219" s="12"/>
      <c r="G219" s="13"/>
      <c r="H219" s="14" t="n">
        <f aca="false">IF(OR(E219="",F219=""),0,((F219-E219)+(F219&lt;E219))*24-N(G219)/60)</f>
        <v>0</v>
      </c>
      <c r="I219" s="11"/>
      <c r="J219" s="15" t="n">
        <f aca="false">IF(C219="",0,IFERROR(INDEX(Tarifas!$C$7:$C$26,MATCH(C219,Tarifas!$B$7:$B$26,0)),Tarifas!$C$4))</f>
        <v>0</v>
      </c>
      <c r="K219" s="16" t="n">
        <f aca="false">IF(I219="Sí",H219*J219,0)</f>
        <v>0</v>
      </c>
      <c r="L219" s="17" t="str">
        <f aca="false">IF(B219="","",MONTH(B219))</f>
        <v/>
      </c>
    </row>
    <row r="220" customFormat="false" ht="15" hidden="false" customHeight="false" outlineLevel="0" collapsed="false">
      <c r="B220" s="10"/>
      <c r="C220" s="11"/>
      <c r="D220" s="11"/>
      <c r="E220" s="12"/>
      <c r="F220" s="12"/>
      <c r="G220" s="13"/>
      <c r="H220" s="14" t="n">
        <f aca="false">IF(OR(E220="",F220=""),0,((F220-E220)+(F220&lt;E220))*24-N(G220)/60)</f>
        <v>0</v>
      </c>
      <c r="I220" s="11"/>
      <c r="J220" s="15" t="n">
        <f aca="false">IF(C220="",0,IFERROR(INDEX(Tarifas!$C$7:$C$26,MATCH(C220,Tarifas!$B$7:$B$26,0)),Tarifas!$C$4))</f>
        <v>0</v>
      </c>
      <c r="K220" s="16" t="n">
        <f aca="false">IF(I220="Sí",H220*J220,0)</f>
        <v>0</v>
      </c>
      <c r="L220" s="17" t="str">
        <f aca="false">IF(B220="","",MONTH(B220))</f>
        <v/>
      </c>
    </row>
    <row r="221" customFormat="false" ht="15" hidden="false" customHeight="false" outlineLevel="0" collapsed="false">
      <c r="B221" s="10"/>
      <c r="C221" s="11"/>
      <c r="D221" s="11"/>
      <c r="E221" s="12"/>
      <c r="F221" s="12"/>
      <c r="G221" s="13"/>
      <c r="H221" s="14" t="n">
        <f aca="false">IF(OR(E221="",F221=""),0,((F221-E221)+(F221&lt;E221))*24-N(G221)/60)</f>
        <v>0</v>
      </c>
      <c r="I221" s="11"/>
      <c r="J221" s="15" t="n">
        <f aca="false">IF(C221="",0,IFERROR(INDEX(Tarifas!$C$7:$C$26,MATCH(C221,Tarifas!$B$7:$B$26,0)),Tarifas!$C$4))</f>
        <v>0</v>
      </c>
      <c r="K221" s="16" t="n">
        <f aca="false">IF(I221="Sí",H221*J221,0)</f>
        <v>0</v>
      </c>
      <c r="L221" s="17" t="str">
        <f aca="false">IF(B221="","",MONTH(B221))</f>
        <v/>
      </c>
    </row>
    <row r="222" customFormat="false" ht="15" hidden="false" customHeight="false" outlineLevel="0" collapsed="false">
      <c r="B222" s="10"/>
      <c r="C222" s="11"/>
      <c r="D222" s="11"/>
      <c r="E222" s="12"/>
      <c r="F222" s="12"/>
      <c r="G222" s="13"/>
      <c r="H222" s="14" t="n">
        <f aca="false">IF(OR(E222="",F222=""),0,((F222-E222)+(F222&lt;E222))*24-N(G222)/60)</f>
        <v>0</v>
      </c>
      <c r="I222" s="11"/>
      <c r="J222" s="15" t="n">
        <f aca="false">IF(C222="",0,IFERROR(INDEX(Tarifas!$C$7:$C$26,MATCH(C222,Tarifas!$B$7:$B$26,0)),Tarifas!$C$4))</f>
        <v>0</v>
      </c>
      <c r="K222" s="16" t="n">
        <f aca="false">IF(I222="Sí",H222*J222,0)</f>
        <v>0</v>
      </c>
      <c r="L222" s="17" t="str">
        <f aca="false">IF(B222="","",MONTH(B222))</f>
        <v/>
      </c>
    </row>
    <row r="223" customFormat="false" ht="15" hidden="false" customHeight="false" outlineLevel="0" collapsed="false">
      <c r="B223" s="10"/>
      <c r="C223" s="11"/>
      <c r="D223" s="11"/>
      <c r="E223" s="12"/>
      <c r="F223" s="12"/>
      <c r="G223" s="13"/>
      <c r="H223" s="14" t="n">
        <f aca="false">IF(OR(E223="",F223=""),0,((F223-E223)+(F223&lt;E223))*24-N(G223)/60)</f>
        <v>0</v>
      </c>
      <c r="I223" s="11"/>
      <c r="J223" s="15" t="n">
        <f aca="false">IF(C223="",0,IFERROR(INDEX(Tarifas!$C$7:$C$26,MATCH(C223,Tarifas!$B$7:$B$26,0)),Tarifas!$C$4))</f>
        <v>0</v>
      </c>
      <c r="K223" s="16" t="n">
        <f aca="false">IF(I223="Sí",H223*J223,0)</f>
        <v>0</v>
      </c>
      <c r="L223" s="17" t="str">
        <f aca="false">IF(B223="","",MONTH(B223))</f>
        <v/>
      </c>
    </row>
    <row r="224" customFormat="false" ht="15" hidden="false" customHeight="false" outlineLevel="0" collapsed="false">
      <c r="B224" s="10"/>
      <c r="C224" s="11"/>
      <c r="D224" s="11"/>
      <c r="E224" s="12"/>
      <c r="F224" s="12"/>
      <c r="G224" s="13"/>
      <c r="H224" s="14" t="n">
        <f aca="false">IF(OR(E224="",F224=""),0,((F224-E224)+(F224&lt;E224))*24-N(G224)/60)</f>
        <v>0</v>
      </c>
      <c r="I224" s="11"/>
      <c r="J224" s="15" t="n">
        <f aca="false">IF(C224="",0,IFERROR(INDEX(Tarifas!$C$7:$C$26,MATCH(C224,Tarifas!$B$7:$B$26,0)),Tarifas!$C$4))</f>
        <v>0</v>
      </c>
      <c r="K224" s="16" t="n">
        <f aca="false">IF(I224="Sí",H224*J224,0)</f>
        <v>0</v>
      </c>
      <c r="L224" s="17" t="str">
        <f aca="false">IF(B224="","",MONTH(B224))</f>
        <v/>
      </c>
    </row>
    <row r="225" customFormat="false" ht="15" hidden="false" customHeight="false" outlineLevel="0" collapsed="false">
      <c r="B225" s="10"/>
      <c r="C225" s="11"/>
      <c r="D225" s="11"/>
      <c r="E225" s="12"/>
      <c r="F225" s="12"/>
      <c r="G225" s="13"/>
      <c r="H225" s="14" t="n">
        <f aca="false">IF(OR(E225="",F225=""),0,((F225-E225)+(F225&lt;E225))*24-N(G225)/60)</f>
        <v>0</v>
      </c>
      <c r="I225" s="11"/>
      <c r="J225" s="15" t="n">
        <f aca="false">IF(C225="",0,IFERROR(INDEX(Tarifas!$C$7:$C$26,MATCH(C225,Tarifas!$B$7:$B$26,0)),Tarifas!$C$4))</f>
        <v>0</v>
      </c>
      <c r="K225" s="16" t="n">
        <f aca="false">IF(I225="Sí",H225*J225,0)</f>
        <v>0</v>
      </c>
      <c r="L225" s="17" t="str">
        <f aca="false">IF(B225="","",MONTH(B225))</f>
        <v/>
      </c>
    </row>
    <row r="226" customFormat="false" ht="15" hidden="false" customHeight="false" outlineLevel="0" collapsed="false">
      <c r="B226" s="10"/>
      <c r="C226" s="11"/>
      <c r="D226" s="11"/>
      <c r="E226" s="12"/>
      <c r="F226" s="12"/>
      <c r="G226" s="13"/>
      <c r="H226" s="14" t="n">
        <f aca="false">IF(OR(E226="",F226=""),0,((F226-E226)+(F226&lt;E226))*24-N(G226)/60)</f>
        <v>0</v>
      </c>
      <c r="I226" s="11"/>
      <c r="J226" s="15" t="n">
        <f aca="false">IF(C226="",0,IFERROR(INDEX(Tarifas!$C$7:$C$26,MATCH(C226,Tarifas!$B$7:$B$26,0)),Tarifas!$C$4))</f>
        <v>0</v>
      </c>
      <c r="K226" s="16" t="n">
        <f aca="false">IF(I226="Sí",H226*J226,0)</f>
        <v>0</v>
      </c>
      <c r="L226" s="17" t="str">
        <f aca="false">IF(B226="","",MONTH(B226))</f>
        <v/>
      </c>
    </row>
    <row r="227" customFormat="false" ht="15" hidden="false" customHeight="false" outlineLevel="0" collapsed="false">
      <c r="B227" s="10"/>
      <c r="C227" s="11"/>
      <c r="D227" s="11"/>
      <c r="E227" s="12"/>
      <c r="F227" s="12"/>
      <c r="G227" s="13"/>
      <c r="H227" s="14" t="n">
        <f aca="false">IF(OR(E227="",F227=""),0,((F227-E227)+(F227&lt;E227))*24-N(G227)/60)</f>
        <v>0</v>
      </c>
      <c r="I227" s="11"/>
      <c r="J227" s="15" t="n">
        <f aca="false">IF(C227="",0,IFERROR(INDEX(Tarifas!$C$7:$C$26,MATCH(C227,Tarifas!$B$7:$B$26,0)),Tarifas!$C$4))</f>
        <v>0</v>
      </c>
      <c r="K227" s="16" t="n">
        <f aca="false">IF(I227="Sí",H227*J227,0)</f>
        <v>0</v>
      </c>
      <c r="L227" s="17" t="str">
        <f aca="false">IF(B227="","",MONTH(B227))</f>
        <v/>
      </c>
    </row>
    <row r="228" customFormat="false" ht="15" hidden="false" customHeight="false" outlineLevel="0" collapsed="false">
      <c r="B228" s="10"/>
      <c r="C228" s="11"/>
      <c r="D228" s="11"/>
      <c r="E228" s="12"/>
      <c r="F228" s="12"/>
      <c r="G228" s="13"/>
      <c r="H228" s="14" t="n">
        <f aca="false">IF(OR(E228="",F228=""),0,((F228-E228)+(F228&lt;E228))*24-N(G228)/60)</f>
        <v>0</v>
      </c>
      <c r="I228" s="11"/>
      <c r="J228" s="15" t="n">
        <f aca="false">IF(C228="",0,IFERROR(INDEX(Tarifas!$C$7:$C$26,MATCH(C228,Tarifas!$B$7:$B$26,0)),Tarifas!$C$4))</f>
        <v>0</v>
      </c>
      <c r="K228" s="16" t="n">
        <f aca="false">IF(I228="Sí",H228*J228,0)</f>
        <v>0</v>
      </c>
      <c r="L228" s="17" t="str">
        <f aca="false">IF(B228="","",MONTH(B228))</f>
        <v/>
      </c>
    </row>
    <row r="229" customFormat="false" ht="15" hidden="false" customHeight="false" outlineLevel="0" collapsed="false">
      <c r="B229" s="10"/>
      <c r="C229" s="11"/>
      <c r="D229" s="11"/>
      <c r="E229" s="12"/>
      <c r="F229" s="12"/>
      <c r="G229" s="13"/>
      <c r="H229" s="14" t="n">
        <f aca="false">IF(OR(E229="",F229=""),0,((F229-E229)+(F229&lt;E229))*24-N(G229)/60)</f>
        <v>0</v>
      </c>
      <c r="I229" s="11"/>
      <c r="J229" s="15" t="n">
        <f aca="false">IF(C229="",0,IFERROR(INDEX(Tarifas!$C$7:$C$26,MATCH(C229,Tarifas!$B$7:$B$26,0)),Tarifas!$C$4))</f>
        <v>0</v>
      </c>
      <c r="K229" s="16" t="n">
        <f aca="false">IF(I229="Sí",H229*J229,0)</f>
        <v>0</v>
      </c>
      <c r="L229" s="17" t="str">
        <f aca="false">IF(B229="","",MONTH(B229))</f>
        <v/>
      </c>
    </row>
    <row r="230" customFormat="false" ht="15" hidden="false" customHeight="false" outlineLevel="0" collapsed="false">
      <c r="B230" s="10"/>
      <c r="C230" s="11"/>
      <c r="D230" s="11"/>
      <c r="E230" s="12"/>
      <c r="F230" s="12"/>
      <c r="G230" s="13"/>
      <c r="H230" s="14" t="n">
        <f aca="false">IF(OR(E230="",F230=""),0,((F230-E230)+(F230&lt;E230))*24-N(G230)/60)</f>
        <v>0</v>
      </c>
      <c r="I230" s="11"/>
      <c r="J230" s="15" t="n">
        <f aca="false">IF(C230="",0,IFERROR(INDEX(Tarifas!$C$7:$C$26,MATCH(C230,Tarifas!$B$7:$B$26,0)),Tarifas!$C$4))</f>
        <v>0</v>
      </c>
      <c r="K230" s="16" t="n">
        <f aca="false">IF(I230="Sí",H230*J230,0)</f>
        <v>0</v>
      </c>
      <c r="L230" s="17" t="str">
        <f aca="false">IF(B230="","",MONTH(B230))</f>
        <v/>
      </c>
    </row>
    <row r="231" customFormat="false" ht="15" hidden="false" customHeight="false" outlineLevel="0" collapsed="false">
      <c r="B231" s="10"/>
      <c r="C231" s="11"/>
      <c r="D231" s="11"/>
      <c r="E231" s="12"/>
      <c r="F231" s="12"/>
      <c r="G231" s="13"/>
      <c r="H231" s="14" t="n">
        <f aca="false">IF(OR(E231="",F231=""),0,((F231-E231)+(F231&lt;E231))*24-N(G231)/60)</f>
        <v>0</v>
      </c>
      <c r="I231" s="11"/>
      <c r="J231" s="15" t="n">
        <f aca="false">IF(C231="",0,IFERROR(INDEX(Tarifas!$C$7:$C$26,MATCH(C231,Tarifas!$B$7:$B$26,0)),Tarifas!$C$4))</f>
        <v>0</v>
      </c>
      <c r="K231" s="16" t="n">
        <f aca="false">IF(I231="Sí",H231*J231,0)</f>
        <v>0</v>
      </c>
      <c r="L231" s="17" t="str">
        <f aca="false">IF(B231="","",MONTH(B231))</f>
        <v/>
      </c>
    </row>
    <row r="232" customFormat="false" ht="15" hidden="false" customHeight="false" outlineLevel="0" collapsed="false">
      <c r="B232" s="10"/>
      <c r="C232" s="11"/>
      <c r="D232" s="11"/>
      <c r="E232" s="12"/>
      <c r="F232" s="12"/>
      <c r="G232" s="13"/>
      <c r="H232" s="14" t="n">
        <f aca="false">IF(OR(E232="",F232=""),0,((F232-E232)+(F232&lt;E232))*24-N(G232)/60)</f>
        <v>0</v>
      </c>
      <c r="I232" s="11"/>
      <c r="J232" s="15" t="n">
        <f aca="false">IF(C232="",0,IFERROR(INDEX(Tarifas!$C$7:$C$26,MATCH(C232,Tarifas!$B$7:$B$26,0)),Tarifas!$C$4))</f>
        <v>0</v>
      </c>
      <c r="K232" s="16" t="n">
        <f aca="false">IF(I232="Sí",H232*J232,0)</f>
        <v>0</v>
      </c>
      <c r="L232" s="17" t="str">
        <f aca="false">IF(B232="","",MONTH(B232))</f>
        <v/>
      </c>
    </row>
    <row r="233" customFormat="false" ht="15" hidden="false" customHeight="false" outlineLevel="0" collapsed="false">
      <c r="B233" s="10"/>
      <c r="C233" s="11"/>
      <c r="D233" s="11"/>
      <c r="E233" s="12"/>
      <c r="F233" s="12"/>
      <c r="G233" s="13"/>
      <c r="H233" s="14" t="n">
        <f aca="false">IF(OR(E233="",F233=""),0,((F233-E233)+(F233&lt;E233))*24-N(G233)/60)</f>
        <v>0</v>
      </c>
      <c r="I233" s="11"/>
      <c r="J233" s="15" t="n">
        <f aca="false">IF(C233="",0,IFERROR(INDEX(Tarifas!$C$7:$C$26,MATCH(C233,Tarifas!$B$7:$B$26,0)),Tarifas!$C$4))</f>
        <v>0</v>
      </c>
      <c r="K233" s="16" t="n">
        <f aca="false">IF(I233="Sí",H233*J233,0)</f>
        <v>0</v>
      </c>
      <c r="L233" s="17" t="str">
        <f aca="false">IF(B233="","",MONTH(B233))</f>
        <v/>
      </c>
    </row>
    <row r="234" customFormat="false" ht="15" hidden="false" customHeight="false" outlineLevel="0" collapsed="false">
      <c r="B234" s="10"/>
      <c r="C234" s="11"/>
      <c r="D234" s="11"/>
      <c r="E234" s="12"/>
      <c r="F234" s="12"/>
      <c r="G234" s="13"/>
      <c r="H234" s="14" t="n">
        <f aca="false">IF(OR(E234="",F234=""),0,((F234-E234)+(F234&lt;E234))*24-N(G234)/60)</f>
        <v>0</v>
      </c>
      <c r="I234" s="11"/>
      <c r="J234" s="15" t="n">
        <f aca="false">IF(C234="",0,IFERROR(INDEX(Tarifas!$C$7:$C$26,MATCH(C234,Tarifas!$B$7:$B$26,0)),Tarifas!$C$4))</f>
        <v>0</v>
      </c>
      <c r="K234" s="16" t="n">
        <f aca="false">IF(I234="Sí",H234*J234,0)</f>
        <v>0</v>
      </c>
      <c r="L234" s="17" t="str">
        <f aca="false">IF(B234="","",MONTH(B234))</f>
        <v/>
      </c>
    </row>
    <row r="235" customFormat="false" ht="15" hidden="false" customHeight="false" outlineLevel="0" collapsed="false">
      <c r="B235" s="10"/>
      <c r="C235" s="11"/>
      <c r="D235" s="11"/>
      <c r="E235" s="12"/>
      <c r="F235" s="12"/>
      <c r="G235" s="13"/>
      <c r="H235" s="14" t="n">
        <f aca="false">IF(OR(E235="",F235=""),0,((F235-E235)+(F235&lt;E235))*24-N(G235)/60)</f>
        <v>0</v>
      </c>
      <c r="I235" s="11"/>
      <c r="J235" s="15" t="n">
        <f aca="false">IF(C235="",0,IFERROR(INDEX(Tarifas!$C$7:$C$26,MATCH(C235,Tarifas!$B$7:$B$26,0)),Tarifas!$C$4))</f>
        <v>0</v>
      </c>
      <c r="K235" s="16" t="n">
        <f aca="false">IF(I235="Sí",H235*J235,0)</f>
        <v>0</v>
      </c>
      <c r="L235" s="17" t="str">
        <f aca="false">IF(B235="","",MONTH(B235))</f>
        <v/>
      </c>
    </row>
    <row r="236" customFormat="false" ht="15" hidden="false" customHeight="false" outlineLevel="0" collapsed="false">
      <c r="B236" s="10"/>
      <c r="C236" s="11"/>
      <c r="D236" s="11"/>
      <c r="E236" s="12"/>
      <c r="F236" s="12"/>
      <c r="G236" s="13"/>
      <c r="H236" s="14" t="n">
        <f aca="false">IF(OR(E236="",F236=""),0,((F236-E236)+(F236&lt;E236))*24-N(G236)/60)</f>
        <v>0</v>
      </c>
      <c r="I236" s="11"/>
      <c r="J236" s="15" t="n">
        <f aca="false">IF(C236="",0,IFERROR(INDEX(Tarifas!$C$7:$C$26,MATCH(C236,Tarifas!$B$7:$B$26,0)),Tarifas!$C$4))</f>
        <v>0</v>
      </c>
      <c r="K236" s="16" t="n">
        <f aca="false">IF(I236="Sí",H236*J236,0)</f>
        <v>0</v>
      </c>
      <c r="L236" s="17" t="str">
        <f aca="false">IF(B236="","",MONTH(B236))</f>
        <v/>
      </c>
    </row>
    <row r="237" customFormat="false" ht="15" hidden="false" customHeight="false" outlineLevel="0" collapsed="false">
      <c r="B237" s="10"/>
      <c r="C237" s="11"/>
      <c r="D237" s="11"/>
      <c r="E237" s="12"/>
      <c r="F237" s="12"/>
      <c r="G237" s="13"/>
      <c r="H237" s="14" t="n">
        <f aca="false">IF(OR(E237="",F237=""),0,((F237-E237)+(F237&lt;E237))*24-N(G237)/60)</f>
        <v>0</v>
      </c>
      <c r="I237" s="11"/>
      <c r="J237" s="15" t="n">
        <f aca="false">IF(C237="",0,IFERROR(INDEX(Tarifas!$C$7:$C$26,MATCH(C237,Tarifas!$B$7:$B$26,0)),Tarifas!$C$4))</f>
        <v>0</v>
      </c>
      <c r="K237" s="16" t="n">
        <f aca="false">IF(I237="Sí",H237*J237,0)</f>
        <v>0</v>
      </c>
      <c r="L237" s="17" t="str">
        <f aca="false">IF(B237="","",MONTH(B237))</f>
        <v/>
      </c>
    </row>
    <row r="238" customFormat="false" ht="15" hidden="false" customHeight="false" outlineLevel="0" collapsed="false">
      <c r="B238" s="10"/>
      <c r="C238" s="11"/>
      <c r="D238" s="11"/>
      <c r="E238" s="12"/>
      <c r="F238" s="12"/>
      <c r="G238" s="13"/>
      <c r="H238" s="14" t="n">
        <f aca="false">IF(OR(E238="",F238=""),0,((F238-E238)+(F238&lt;E238))*24-N(G238)/60)</f>
        <v>0</v>
      </c>
      <c r="I238" s="11"/>
      <c r="J238" s="15" t="n">
        <f aca="false">IF(C238="",0,IFERROR(INDEX(Tarifas!$C$7:$C$26,MATCH(C238,Tarifas!$B$7:$B$26,0)),Tarifas!$C$4))</f>
        <v>0</v>
      </c>
      <c r="K238" s="16" t="n">
        <f aca="false">IF(I238="Sí",H238*J238,0)</f>
        <v>0</v>
      </c>
      <c r="L238" s="17" t="str">
        <f aca="false">IF(B238="","",MONTH(B238))</f>
        <v/>
      </c>
    </row>
    <row r="239" customFormat="false" ht="15" hidden="false" customHeight="false" outlineLevel="0" collapsed="false">
      <c r="B239" s="10"/>
      <c r="C239" s="11"/>
      <c r="D239" s="11"/>
      <c r="E239" s="12"/>
      <c r="F239" s="12"/>
      <c r="G239" s="13"/>
      <c r="H239" s="14" t="n">
        <f aca="false">IF(OR(E239="",F239=""),0,((F239-E239)+(F239&lt;E239))*24-N(G239)/60)</f>
        <v>0</v>
      </c>
      <c r="I239" s="11"/>
      <c r="J239" s="15" t="n">
        <f aca="false">IF(C239="",0,IFERROR(INDEX(Tarifas!$C$7:$C$26,MATCH(C239,Tarifas!$B$7:$B$26,0)),Tarifas!$C$4))</f>
        <v>0</v>
      </c>
      <c r="K239" s="16" t="n">
        <f aca="false">IF(I239="Sí",H239*J239,0)</f>
        <v>0</v>
      </c>
      <c r="L239" s="17" t="str">
        <f aca="false">IF(B239="","",MONTH(B239))</f>
        <v/>
      </c>
    </row>
    <row r="240" customFormat="false" ht="15" hidden="false" customHeight="false" outlineLevel="0" collapsed="false">
      <c r="B240" s="10"/>
      <c r="C240" s="11"/>
      <c r="D240" s="11"/>
      <c r="E240" s="12"/>
      <c r="F240" s="12"/>
      <c r="G240" s="13"/>
      <c r="H240" s="14" t="n">
        <f aca="false">IF(OR(E240="",F240=""),0,((F240-E240)+(F240&lt;E240))*24-N(G240)/60)</f>
        <v>0</v>
      </c>
      <c r="I240" s="11"/>
      <c r="J240" s="15" t="n">
        <f aca="false">IF(C240="",0,IFERROR(INDEX(Tarifas!$C$7:$C$26,MATCH(C240,Tarifas!$B$7:$B$26,0)),Tarifas!$C$4))</f>
        <v>0</v>
      </c>
      <c r="K240" s="16" t="n">
        <f aca="false">IF(I240="Sí",H240*J240,0)</f>
        <v>0</v>
      </c>
      <c r="L240" s="17" t="str">
        <f aca="false">IF(B240="","",MONTH(B240))</f>
        <v/>
      </c>
    </row>
    <row r="241" customFormat="false" ht="15" hidden="false" customHeight="false" outlineLevel="0" collapsed="false">
      <c r="B241" s="10"/>
      <c r="C241" s="11"/>
      <c r="D241" s="11"/>
      <c r="E241" s="12"/>
      <c r="F241" s="12"/>
      <c r="G241" s="13"/>
      <c r="H241" s="14" t="n">
        <f aca="false">IF(OR(E241="",F241=""),0,((F241-E241)+(F241&lt;E241))*24-N(G241)/60)</f>
        <v>0</v>
      </c>
      <c r="I241" s="11"/>
      <c r="J241" s="15" t="n">
        <f aca="false">IF(C241="",0,IFERROR(INDEX(Tarifas!$C$7:$C$26,MATCH(C241,Tarifas!$B$7:$B$26,0)),Tarifas!$C$4))</f>
        <v>0</v>
      </c>
      <c r="K241" s="16" t="n">
        <f aca="false">IF(I241="Sí",H241*J241,0)</f>
        <v>0</v>
      </c>
      <c r="L241" s="17" t="str">
        <f aca="false">IF(B241="","",MONTH(B241))</f>
        <v/>
      </c>
    </row>
    <row r="242" customFormat="false" ht="15" hidden="false" customHeight="false" outlineLevel="0" collapsed="false">
      <c r="B242" s="10"/>
      <c r="C242" s="11"/>
      <c r="D242" s="11"/>
      <c r="E242" s="12"/>
      <c r="F242" s="12"/>
      <c r="G242" s="13"/>
      <c r="H242" s="14" t="n">
        <f aca="false">IF(OR(E242="",F242=""),0,((F242-E242)+(F242&lt;E242))*24-N(G242)/60)</f>
        <v>0</v>
      </c>
      <c r="I242" s="11"/>
      <c r="J242" s="15" t="n">
        <f aca="false">IF(C242="",0,IFERROR(INDEX(Tarifas!$C$7:$C$26,MATCH(C242,Tarifas!$B$7:$B$26,0)),Tarifas!$C$4))</f>
        <v>0</v>
      </c>
      <c r="K242" s="16" t="n">
        <f aca="false">IF(I242="Sí",H242*J242,0)</f>
        <v>0</v>
      </c>
      <c r="L242" s="17" t="str">
        <f aca="false">IF(B242="","",MONTH(B242))</f>
        <v/>
      </c>
    </row>
    <row r="243" customFormat="false" ht="15" hidden="false" customHeight="false" outlineLevel="0" collapsed="false">
      <c r="B243" s="10"/>
      <c r="C243" s="11"/>
      <c r="D243" s="11"/>
      <c r="E243" s="12"/>
      <c r="F243" s="12"/>
      <c r="G243" s="13"/>
      <c r="H243" s="14" t="n">
        <f aca="false">IF(OR(E243="",F243=""),0,((F243-E243)+(F243&lt;E243))*24-N(G243)/60)</f>
        <v>0</v>
      </c>
      <c r="I243" s="11"/>
      <c r="J243" s="15" t="n">
        <f aca="false">IF(C243="",0,IFERROR(INDEX(Tarifas!$C$7:$C$26,MATCH(C243,Tarifas!$B$7:$B$26,0)),Tarifas!$C$4))</f>
        <v>0</v>
      </c>
      <c r="K243" s="16" t="n">
        <f aca="false">IF(I243="Sí",H243*J243,0)</f>
        <v>0</v>
      </c>
      <c r="L243" s="17" t="str">
        <f aca="false">IF(B243="","",MONTH(B243))</f>
        <v/>
      </c>
    </row>
    <row r="244" customFormat="false" ht="15" hidden="false" customHeight="false" outlineLevel="0" collapsed="false">
      <c r="B244" s="10"/>
      <c r="C244" s="11"/>
      <c r="D244" s="11"/>
      <c r="E244" s="12"/>
      <c r="F244" s="12"/>
      <c r="G244" s="13"/>
      <c r="H244" s="14" t="n">
        <f aca="false">IF(OR(E244="",F244=""),0,((F244-E244)+(F244&lt;E244))*24-N(G244)/60)</f>
        <v>0</v>
      </c>
      <c r="I244" s="11"/>
      <c r="J244" s="15" t="n">
        <f aca="false">IF(C244="",0,IFERROR(INDEX(Tarifas!$C$7:$C$26,MATCH(C244,Tarifas!$B$7:$B$26,0)),Tarifas!$C$4))</f>
        <v>0</v>
      </c>
      <c r="K244" s="16" t="n">
        <f aca="false">IF(I244="Sí",H244*J244,0)</f>
        <v>0</v>
      </c>
      <c r="L244" s="17" t="str">
        <f aca="false">IF(B244="","",MONTH(B244))</f>
        <v/>
      </c>
    </row>
    <row r="245" customFormat="false" ht="15" hidden="false" customHeight="false" outlineLevel="0" collapsed="false">
      <c r="B245" s="10"/>
      <c r="C245" s="11"/>
      <c r="D245" s="11"/>
      <c r="E245" s="12"/>
      <c r="F245" s="12"/>
      <c r="G245" s="13"/>
      <c r="H245" s="14" t="n">
        <f aca="false">IF(OR(E245="",F245=""),0,((F245-E245)+(F245&lt;E245))*24-N(G245)/60)</f>
        <v>0</v>
      </c>
      <c r="I245" s="11"/>
      <c r="J245" s="15" t="n">
        <f aca="false">IF(C245="",0,IFERROR(INDEX(Tarifas!$C$7:$C$26,MATCH(C245,Tarifas!$B$7:$B$26,0)),Tarifas!$C$4))</f>
        <v>0</v>
      </c>
      <c r="K245" s="16" t="n">
        <f aca="false">IF(I245="Sí",H245*J245,0)</f>
        <v>0</v>
      </c>
      <c r="L245" s="17" t="str">
        <f aca="false">IF(B245="","",MONTH(B245))</f>
        <v/>
      </c>
    </row>
    <row r="246" customFormat="false" ht="15" hidden="false" customHeight="false" outlineLevel="0" collapsed="false">
      <c r="B246" s="10"/>
      <c r="C246" s="11"/>
      <c r="D246" s="11"/>
      <c r="E246" s="12"/>
      <c r="F246" s="12"/>
      <c r="G246" s="13"/>
      <c r="H246" s="14" t="n">
        <f aca="false">IF(OR(E246="",F246=""),0,((F246-E246)+(F246&lt;E246))*24-N(G246)/60)</f>
        <v>0</v>
      </c>
      <c r="I246" s="11"/>
      <c r="J246" s="15" t="n">
        <f aca="false">IF(C246="",0,IFERROR(INDEX(Tarifas!$C$7:$C$26,MATCH(C246,Tarifas!$B$7:$B$26,0)),Tarifas!$C$4))</f>
        <v>0</v>
      </c>
      <c r="K246" s="16" t="n">
        <f aca="false">IF(I246="Sí",H246*J246,0)</f>
        <v>0</v>
      </c>
      <c r="L246" s="17" t="str">
        <f aca="false">IF(B246="","",MONTH(B246))</f>
        <v/>
      </c>
    </row>
    <row r="247" customFormat="false" ht="15" hidden="false" customHeight="false" outlineLevel="0" collapsed="false">
      <c r="B247" s="10"/>
      <c r="C247" s="11"/>
      <c r="D247" s="11"/>
      <c r="E247" s="12"/>
      <c r="F247" s="12"/>
      <c r="G247" s="13"/>
      <c r="H247" s="14" t="n">
        <f aca="false">IF(OR(E247="",F247=""),0,((F247-E247)+(F247&lt;E247))*24-N(G247)/60)</f>
        <v>0</v>
      </c>
      <c r="I247" s="11"/>
      <c r="J247" s="15" t="n">
        <f aca="false">IF(C247="",0,IFERROR(INDEX(Tarifas!$C$7:$C$26,MATCH(C247,Tarifas!$B$7:$B$26,0)),Tarifas!$C$4))</f>
        <v>0</v>
      </c>
      <c r="K247" s="16" t="n">
        <f aca="false">IF(I247="Sí",H247*J247,0)</f>
        <v>0</v>
      </c>
      <c r="L247" s="17" t="str">
        <f aca="false">IF(B247="","",MONTH(B247))</f>
        <v/>
      </c>
    </row>
    <row r="248" customFormat="false" ht="15" hidden="false" customHeight="false" outlineLevel="0" collapsed="false">
      <c r="B248" s="10"/>
      <c r="C248" s="11"/>
      <c r="D248" s="11"/>
      <c r="E248" s="12"/>
      <c r="F248" s="12"/>
      <c r="G248" s="13"/>
      <c r="H248" s="14" t="n">
        <f aca="false">IF(OR(E248="",F248=""),0,((F248-E248)+(F248&lt;E248))*24-N(G248)/60)</f>
        <v>0</v>
      </c>
      <c r="I248" s="11"/>
      <c r="J248" s="15" t="n">
        <f aca="false">IF(C248="",0,IFERROR(INDEX(Tarifas!$C$7:$C$26,MATCH(C248,Tarifas!$B$7:$B$26,0)),Tarifas!$C$4))</f>
        <v>0</v>
      </c>
      <c r="K248" s="16" t="n">
        <f aca="false">IF(I248="Sí",H248*J248,0)</f>
        <v>0</v>
      </c>
      <c r="L248" s="17" t="str">
        <f aca="false">IF(B248="","",MONTH(B248))</f>
        <v/>
      </c>
    </row>
    <row r="249" customFormat="false" ht="15" hidden="false" customHeight="false" outlineLevel="0" collapsed="false">
      <c r="B249" s="10"/>
      <c r="C249" s="11"/>
      <c r="D249" s="11"/>
      <c r="E249" s="12"/>
      <c r="F249" s="12"/>
      <c r="G249" s="13"/>
      <c r="H249" s="14" t="n">
        <f aca="false">IF(OR(E249="",F249=""),0,((F249-E249)+(F249&lt;E249))*24-N(G249)/60)</f>
        <v>0</v>
      </c>
      <c r="I249" s="11"/>
      <c r="J249" s="15" t="n">
        <f aca="false">IF(C249="",0,IFERROR(INDEX(Tarifas!$C$7:$C$26,MATCH(C249,Tarifas!$B$7:$B$26,0)),Tarifas!$C$4))</f>
        <v>0</v>
      </c>
      <c r="K249" s="16" t="n">
        <f aca="false">IF(I249="Sí",H249*J249,0)</f>
        <v>0</v>
      </c>
      <c r="L249" s="17" t="str">
        <f aca="false">IF(B249="","",MONTH(B249))</f>
        <v/>
      </c>
    </row>
    <row r="250" customFormat="false" ht="15" hidden="false" customHeight="false" outlineLevel="0" collapsed="false">
      <c r="B250" s="10"/>
      <c r="C250" s="11"/>
      <c r="D250" s="11"/>
      <c r="E250" s="12"/>
      <c r="F250" s="12"/>
      <c r="G250" s="13"/>
      <c r="H250" s="14" t="n">
        <f aca="false">IF(OR(E250="",F250=""),0,((F250-E250)+(F250&lt;E250))*24-N(G250)/60)</f>
        <v>0</v>
      </c>
      <c r="I250" s="11"/>
      <c r="J250" s="15" t="n">
        <f aca="false">IF(C250="",0,IFERROR(INDEX(Tarifas!$C$7:$C$26,MATCH(C250,Tarifas!$B$7:$B$26,0)),Tarifas!$C$4))</f>
        <v>0</v>
      </c>
      <c r="K250" s="16" t="n">
        <f aca="false">IF(I250="Sí",H250*J250,0)</f>
        <v>0</v>
      </c>
      <c r="L250" s="17" t="str">
        <f aca="false">IF(B250="","",MONTH(B250))</f>
        <v/>
      </c>
    </row>
    <row r="251" customFormat="false" ht="15" hidden="false" customHeight="false" outlineLevel="0" collapsed="false">
      <c r="B251" s="10"/>
      <c r="C251" s="11"/>
      <c r="D251" s="11"/>
      <c r="E251" s="12"/>
      <c r="F251" s="12"/>
      <c r="G251" s="13"/>
      <c r="H251" s="14" t="n">
        <f aca="false">IF(OR(E251="",F251=""),0,((F251-E251)+(F251&lt;E251))*24-N(G251)/60)</f>
        <v>0</v>
      </c>
      <c r="I251" s="11"/>
      <c r="J251" s="15" t="n">
        <f aca="false">IF(C251="",0,IFERROR(INDEX(Tarifas!$C$7:$C$26,MATCH(C251,Tarifas!$B$7:$B$26,0)),Tarifas!$C$4))</f>
        <v>0</v>
      </c>
      <c r="K251" s="16" t="n">
        <f aca="false">IF(I251="Sí",H251*J251,0)</f>
        <v>0</v>
      </c>
      <c r="L251" s="17" t="str">
        <f aca="false">IF(B251="","",MONTH(B251))</f>
        <v/>
      </c>
    </row>
    <row r="252" customFormat="false" ht="15" hidden="false" customHeight="false" outlineLevel="0" collapsed="false">
      <c r="B252" s="10"/>
      <c r="C252" s="11"/>
      <c r="D252" s="11"/>
      <c r="E252" s="12"/>
      <c r="F252" s="12"/>
      <c r="G252" s="13"/>
      <c r="H252" s="14" t="n">
        <f aca="false">IF(OR(E252="",F252=""),0,((F252-E252)+(F252&lt;E252))*24-N(G252)/60)</f>
        <v>0</v>
      </c>
      <c r="I252" s="11"/>
      <c r="J252" s="15" t="n">
        <f aca="false">IF(C252="",0,IFERROR(INDEX(Tarifas!$C$7:$C$26,MATCH(C252,Tarifas!$B$7:$B$26,0)),Tarifas!$C$4))</f>
        <v>0</v>
      </c>
      <c r="K252" s="16" t="n">
        <f aca="false">IF(I252="Sí",H252*J252,0)</f>
        <v>0</v>
      </c>
      <c r="L252" s="17" t="str">
        <f aca="false">IF(B252="","",MONTH(B252))</f>
        <v/>
      </c>
    </row>
    <row r="253" customFormat="false" ht="15" hidden="false" customHeight="false" outlineLevel="0" collapsed="false">
      <c r="B253" s="10"/>
      <c r="C253" s="11"/>
      <c r="D253" s="11"/>
      <c r="E253" s="12"/>
      <c r="F253" s="12"/>
      <c r="G253" s="13"/>
      <c r="H253" s="14" t="n">
        <f aca="false">IF(OR(E253="",F253=""),0,((F253-E253)+(F253&lt;E253))*24-N(G253)/60)</f>
        <v>0</v>
      </c>
      <c r="I253" s="11"/>
      <c r="J253" s="15" t="n">
        <f aca="false">IF(C253="",0,IFERROR(INDEX(Tarifas!$C$7:$C$26,MATCH(C253,Tarifas!$B$7:$B$26,0)),Tarifas!$C$4))</f>
        <v>0</v>
      </c>
      <c r="K253" s="16" t="n">
        <f aca="false">IF(I253="Sí",H253*J253,0)</f>
        <v>0</v>
      </c>
      <c r="L253" s="17" t="str">
        <f aca="false">IF(B253="","",MONTH(B253))</f>
        <v/>
      </c>
    </row>
    <row r="254" customFormat="false" ht="15" hidden="false" customHeight="false" outlineLevel="0" collapsed="false">
      <c r="B254" s="10"/>
      <c r="C254" s="11"/>
      <c r="D254" s="11"/>
      <c r="E254" s="12"/>
      <c r="F254" s="12"/>
      <c r="G254" s="13"/>
      <c r="H254" s="14" t="n">
        <f aca="false">IF(OR(E254="",F254=""),0,((F254-E254)+(F254&lt;E254))*24-N(G254)/60)</f>
        <v>0</v>
      </c>
      <c r="I254" s="11"/>
      <c r="J254" s="15" t="n">
        <f aca="false">IF(C254="",0,IFERROR(INDEX(Tarifas!$C$7:$C$26,MATCH(C254,Tarifas!$B$7:$B$26,0)),Tarifas!$C$4))</f>
        <v>0</v>
      </c>
      <c r="K254" s="16" t="n">
        <f aca="false">IF(I254="Sí",H254*J254,0)</f>
        <v>0</v>
      </c>
      <c r="L254" s="17" t="str">
        <f aca="false">IF(B254="","",MONTH(B254))</f>
        <v/>
      </c>
    </row>
    <row r="255" customFormat="false" ht="15" hidden="false" customHeight="false" outlineLevel="0" collapsed="false">
      <c r="B255" s="10"/>
      <c r="C255" s="11"/>
      <c r="D255" s="11"/>
      <c r="E255" s="12"/>
      <c r="F255" s="12"/>
      <c r="G255" s="13"/>
      <c r="H255" s="14" t="n">
        <f aca="false">IF(OR(E255="",F255=""),0,((F255-E255)+(F255&lt;E255))*24-N(G255)/60)</f>
        <v>0</v>
      </c>
      <c r="I255" s="11"/>
      <c r="J255" s="15" t="n">
        <f aca="false">IF(C255="",0,IFERROR(INDEX(Tarifas!$C$7:$C$26,MATCH(C255,Tarifas!$B$7:$B$26,0)),Tarifas!$C$4))</f>
        <v>0</v>
      </c>
      <c r="K255" s="16" t="n">
        <f aca="false">IF(I255="Sí",H255*J255,0)</f>
        <v>0</v>
      </c>
      <c r="L255" s="17" t="str">
        <f aca="false">IF(B255="","",MONTH(B255))</f>
        <v/>
      </c>
    </row>
    <row r="256" customFormat="false" ht="15" hidden="false" customHeight="false" outlineLevel="0" collapsed="false">
      <c r="B256" s="10"/>
      <c r="C256" s="11"/>
      <c r="D256" s="11"/>
      <c r="E256" s="12"/>
      <c r="F256" s="12"/>
      <c r="G256" s="13"/>
      <c r="H256" s="14" t="n">
        <f aca="false">IF(OR(E256="",F256=""),0,((F256-E256)+(F256&lt;E256))*24-N(G256)/60)</f>
        <v>0</v>
      </c>
      <c r="I256" s="11"/>
      <c r="J256" s="15" t="n">
        <f aca="false">IF(C256="",0,IFERROR(INDEX(Tarifas!$C$7:$C$26,MATCH(C256,Tarifas!$B$7:$B$26,0)),Tarifas!$C$4))</f>
        <v>0</v>
      </c>
      <c r="K256" s="16" t="n">
        <f aca="false">IF(I256="Sí",H256*J256,0)</f>
        <v>0</v>
      </c>
      <c r="L256" s="17" t="str">
        <f aca="false">IF(B256="","",MONTH(B256))</f>
        <v/>
      </c>
    </row>
    <row r="257" customFormat="false" ht="15" hidden="false" customHeight="false" outlineLevel="0" collapsed="false">
      <c r="B257" s="10"/>
      <c r="C257" s="11"/>
      <c r="D257" s="11"/>
      <c r="E257" s="12"/>
      <c r="F257" s="12"/>
      <c r="G257" s="13"/>
      <c r="H257" s="14" t="n">
        <f aca="false">IF(OR(E257="",F257=""),0,((F257-E257)+(F257&lt;E257))*24-N(G257)/60)</f>
        <v>0</v>
      </c>
      <c r="I257" s="11"/>
      <c r="J257" s="15" t="n">
        <f aca="false">IF(C257="",0,IFERROR(INDEX(Tarifas!$C$7:$C$26,MATCH(C257,Tarifas!$B$7:$B$26,0)),Tarifas!$C$4))</f>
        <v>0</v>
      </c>
      <c r="K257" s="16" t="n">
        <f aca="false">IF(I257="Sí",H257*J257,0)</f>
        <v>0</v>
      </c>
      <c r="L257" s="17" t="str">
        <f aca="false">IF(B257="","",MONTH(B257))</f>
        <v/>
      </c>
    </row>
    <row r="258" customFormat="false" ht="15" hidden="false" customHeight="false" outlineLevel="0" collapsed="false">
      <c r="B258" s="10"/>
      <c r="C258" s="11"/>
      <c r="D258" s="11"/>
      <c r="E258" s="12"/>
      <c r="F258" s="12"/>
      <c r="G258" s="13"/>
      <c r="H258" s="14" t="n">
        <f aca="false">IF(OR(E258="",F258=""),0,((F258-E258)+(F258&lt;E258))*24-N(G258)/60)</f>
        <v>0</v>
      </c>
      <c r="I258" s="11"/>
      <c r="J258" s="15" t="n">
        <f aca="false">IF(C258="",0,IFERROR(INDEX(Tarifas!$C$7:$C$26,MATCH(C258,Tarifas!$B$7:$B$26,0)),Tarifas!$C$4))</f>
        <v>0</v>
      </c>
      <c r="K258" s="16" t="n">
        <f aca="false">IF(I258="Sí",H258*J258,0)</f>
        <v>0</v>
      </c>
      <c r="L258" s="17" t="str">
        <f aca="false">IF(B258="","",MONTH(B258))</f>
        <v/>
      </c>
    </row>
    <row r="259" customFormat="false" ht="15" hidden="false" customHeight="false" outlineLevel="0" collapsed="false">
      <c r="B259" s="10"/>
      <c r="C259" s="11"/>
      <c r="D259" s="11"/>
      <c r="E259" s="12"/>
      <c r="F259" s="12"/>
      <c r="G259" s="13"/>
      <c r="H259" s="14" t="n">
        <f aca="false">IF(OR(E259="",F259=""),0,((F259-E259)+(F259&lt;E259))*24-N(G259)/60)</f>
        <v>0</v>
      </c>
      <c r="I259" s="11"/>
      <c r="J259" s="15" t="n">
        <f aca="false">IF(C259="",0,IFERROR(INDEX(Tarifas!$C$7:$C$26,MATCH(C259,Tarifas!$B$7:$B$26,0)),Tarifas!$C$4))</f>
        <v>0</v>
      </c>
      <c r="K259" s="16" t="n">
        <f aca="false">IF(I259="Sí",H259*J259,0)</f>
        <v>0</v>
      </c>
      <c r="L259" s="17" t="str">
        <f aca="false">IF(B259="","",MONTH(B259))</f>
        <v/>
      </c>
    </row>
    <row r="260" customFormat="false" ht="15" hidden="false" customHeight="false" outlineLevel="0" collapsed="false">
      <c r="B260" s="10"/>
      <c r="C260" s="11"/>
      <c r="D260" s="11"/>
      <c r="E260" s="12"/>
      <c r="F260" s="12"/>
      <c r="G260" s="13"/>
      <c r="H260" s="14" t="n">
        <f aca="false">IF(OR(E260="",F260=""),0,((F260-E260)+(F260&lt;E260))*24-N(G260)/60)</f>
        <v>0</v>
      </c>
      <c r="I260" s="11"/>
      <c r="J260" s="15" t="n">
        <f aca="false">IF(C260="",0,IFERROR(INDEX(Tarifas!$C$7:$C$26,MATCH(C260,Tarifas!$B$7:$B$26,0)),Tarifas!$C$4))</f>
        <v>0</v>
      </c>
      <c r="K260" s="16" t="n">
        <f aca="false">IF(I260="Sí",H260*J260,0)</f>
        <v>0</v>
      </c>
      <c r="L260" s="17" t="str">
        <f aca="false">IF(B260="","",MONTH(B260))</f>
        <v/>
      </c>
    </row>
    <row r="261" customFormat="false" ht="15" hidden="false" customHeight="false" outlineLevel="0" collapsed="false">
      <c r="B261" s="10"/>
      <c r="C261" s="11"/>
      <c r="D261" s="11"/>
      <c r="E261" s="12"/>
      <c r="F261" s="12"/>
      <c r="G261" s="13"/>
      <c r="H261" s="14" t="n">
        <f aca="false">IF(OR(E261="",F261=""),0,((F261-E261)+(F261&lt;E261))*24-N(G261)/60)</f>
        <v>0</v>
      </c>
      <c r="I261" s="11"/>
      <c r="J261" s="15" t="n">
        <f aca="false">IF(C261="",0,IFERROR(INDEX(Tarifas!$C$7:$C$26,MATCH(C261,Tarifas!$B$7:$B$26,0)),Tarifas!$C$4))</f>
        <v>0</v>
      </c>
      <c r="K261" s="16" t="n">
        <f aca="false">IF(I261="Sí",H261*J261,0)</f>
        <v>0</v>
      </c>
      <c r="L261" s="17" t="str">
        <f aca="false">IF(B261="","",MONTH(B261))</f>
        <v/>
      </c>
    </row>
    <row r="262" customFormat="false" ht="15" hidden="false" customHeight="false" outlineLevel="0" collapsed="false">
      <c r="B262" s="10"/>
      <c r="C262" s="11"/>
      <c r="D262" s="11"/>
      <c r="E262" s="12"/>
      <c r="F262" s="12"/>
      <c r="G262" s="13"/>
      <c r="H262" s="14" t="n">
        <f aca="false">IF(OR(E262="",F262=""),0,((F262-E262)+(F262&lt;E262))*24-N(G262)/60)</f>
        <v>0</v>
      </c>
      <c r="I262" s="11"/>
      <c r="J262" s="15" t="n">
        <f aca="false">IF(C262="",0,IFERROR(INDEX(Tarifas!$C$7:$C$26,MATCH(C262,Tarifas!$B$7:$B$26,0)),Tarifas!$C$4))</f>
        <v>0</v>
      </c>
      <c r="K262" s="16" t="n">
        <f aca="false">IF(I262="Sí",H262*J262,0)</f>
        <v>0</v>
      </c>
      <c r="L262" s="17" t="str">
        <f aca="false">IF(B262="","",MONTH(B262))</f>
        <v/>
      </c>
    </row>
    <row r="263" customFormat="false" ht="15" hidden="false" customHeight="false" outlineLevel="0" collapsed="false">
      <c r="B263" s="10"/>
      <c r="C263" s="11"/>
      <c r="D263" s="11"/>
      <c r="E263" s="12"/>
      <c r="F263" s="12"/>
      <c r="G263" s="13"/>
      <c r="H263" s="14" t="n">
        <f aca="false">IF(OR(E263="",F263=""),0,((F263-E263)+(F263&lt;E263))*24-N(G263)/60)</f>
        <v>0</v>
      </c>
      <c r="I263" s="11"/>
      <c r="J263" s="15" t="n">
        <f aca="false">IF(C263="",0,IFERROR(INDEX(Tarifas!$C$7:$C$26,MATCH(C263,Tarifas!$B$7:$B$26,0)),Tarifas!$C$4))</f>
        <v>0</v>
      </c>
      <c r="K263" s="16" t="n">
        <f aca="false">IF(I263="Sí",H263*J263,0)</f>
        <v>0</v>
      </c>
      <c r="L263" s="17" t="str">
        <f aca="false">IF(B263="","",MONTH(B263))</f>
        <v/>
      </c>
    </row>
    <row r="264" customFormat="false" ht="15" hidden="false" customHeight="false" outlineLevel="0" collapsed="false">
      <c r="B264" s="10"/>
      <c r="C264" s="11"/>
      <c r="D264" s="11"/>
      <c r="E264" s="12"/>
      <c r="F264" s="12"/>
      <c r="G264" s="13"/>
      <c r="H264" s="14" t="n">
        <f aca="false">IF(OR(E264="",F264=""),0,((F264-E264)+(F264&lt;E264))*24-N(G264)/60)</f>
        <v>0</v>
      </c>
      <c r="I264" s="11"/>
      <c r="J264" s="15" t="n">
        <f aca="false">IF(C264="",0,IFERROR(INDEX(Tarifas!$C$7:$C$26,MATCH(C264,Tarifas!$B$7:$B$26,0)),Tarifas!$C$4))</f>
        <v>0</v>
      </c>
      <c r="K264" s="16" t="n">
        <f aca="false">IF(I264="Sí",H264*J264,0)</f>
        <v>0</v>
      </c>
      <c r="L264" s="17" t="str">
        <f aca="false">IF(B264="","",MONTH(B264))</f>
        <v/>
      </c>
    </row>
    <row r="265" customFormat="false" ht="15" hidden="false" customHeight="false" outlineLevel="0" collapsed="false">
      <c r="B265" s="10"/>
      <c r="C265" s="11"/>
      <c r="D265" s="11"/>
      <c r="E265" s="12"/>
      <c r="F265" s="12"/>
      <c r="G265" s="13"/>
      <c r="H265" s="14" t="n">
        <f aca="false">IF(OR(E265="",F265=""),0,((F265-E265)+(F265&lt;E265))*24-N(G265)/60)</f>
        <v>0</v>
      </c>
      <c r="I265" s="11"/>
      <c r="J265" s="15" t="n">
        <f aca="false">IF(C265="",0,IFERROR(INDEX(Tarifas!$C$7:$C$26,MATCH(C265,Tarifas!$B$7:$B$26,0)),Tarifas!$C$4))</f>
        <v>0</v>
      </c>
      <c r="K265" s="16" t="n">
        <f aca="false">IF(I265="Sí",H265*J265,0)</f>
        <v>0</v>
      </c>
      <c r="L265" s="17" t="str">
        <f aca="false">IF(B265="","",MONTH(B265))</f>
        <v/>
      </c>
    </row>
    <row r="266" customFormat="false" ht="15" hidden="false" customHeight="false" outlineLevel="0" collapsed="false">
      <c r="B266" s="10"/>
      <c r="C266" s="11"/>
      <c r="D266" s="11"/>
      <c r="E266" s="12"/>
      <c r="F266" s="12"/>
      <c r="G266" s="13"/>
      <c r="H266" s="14" t="n">
        <f aca="false">IF(OR(E266="",F266=""),0,((F266-E266)+(F266&lt;E266))*24-N(G266)/60)</f>
        <v>0</v>
      </c>
      <c r="I266" s="11"/>
      <c r="J266" s="15" t="n">
        <f aca="false">IF(C266="",0,IFERROR(INDEX(Tarifas!$C$7:$C$26,MATCH(C266,Tarifas!$B$7:$B$26,0)),Tarifas!$C$4))</f>
        <v>0</v>
      </c>
      <c r="K266" s="16" t="n">
        <f aca="false">IF(I266="Sí",H266*J266,0)</f>
        <v>0</v>
      </c>
      <c r="L266" s="17" t="str">
        <f aca="false">IF(B266="","",MONTH(B266))</f>
        <v/>
      </c>
    </row>
    <row r="267" customFormat="false" ht="15" hidden="false" customHeight="false" outlineLevel="0" collapsed="false">
      <c r="B267" s="10"/>
      <c r="C267" s="11"/>
      <c r="D267" s="11"/>
      <c r="E267" s="12"/>
      <c r="F267" s="12"/>
      <c r="G267" s="13"/>
      <c r="H267" s="14" t="n">
        <f aca="false">IF(OR(E267="",F267=""),0,((F267-E267)+(F267&lt;E267))*24-N(G267)/60)</f>
        <v>0</v>
      </c>
      <c r="I267" s="11"/>
      <c r="J267" s="15" t="n">
        <f aca="false">IF(C267="",0,IFERROR(INDEX(Tarifas!$C$7:$C$26,MATCH(C267,Tarifas!$B$7:$B$26,0)),Tarifas!$C$4))</f>
        <v>0</v>
      </c>
      <c r="K267" s="16" t="n">
        <f aca="false">IF(I267="Sí",H267*J267,0)</f>
        <v>0</v>
      </c>
      <c r="L267" s="17" t="str">
        <f aca="false">IF(B267="","",MONTH(B267))</f>
        <v/>
      </c>
    </row>
    <row r="268" customFormat="false" ht="15" hidden="false" customHeight="false" outlineLevel="0" collapsed="false">
      <c r="B268" s="10"/>
      <c r="C268" s="11"/>
      <c r="D268" s="11"/>
      <c r="E268" s="12"/>
      <c r="F268" s="12"/>
      <c r="G268" s="13"/>
      <c r="H268" s="14" t="n">
        <f aca="false">IF(OR(E268="",F268=""),0,((F268-E268)+(F268&lt;E268))*24-N(G268)/60)</f>
        <v>0</v>
      </c>
      <c r="I268" s="11"/>
      <c r="J268" s="15" t="n">
        <f aca="false">IF(C268="",0,IFERROR(INDEX(Tarifas!$C$7:$C$26,MATCH(C268,Tarifas!$B$7:$B$26,0)),Tarifas!$C$4))</f>
        <v>0</v>
      </c>
      <c r="K268" s="16" t="n">
        <f aca="false">IF(I268="Sí",H268*J268,0)</f>
        <v>0</v>
      </c>
      <c r="L268" s="17" t="str">
        <f aca="false">IF(B268="","",MONTH(B268))</f>
        <v/>
      </c>
    </row>
    <row r="269" customFormat="false" ht="15" hidden="false" customHeight="false" outlineLevel="0" collapsed="false">
      <c r="B269" s="10"/>
      <c r="C269" s="11"/>
      <c r="D269" s="11"/>
      <c r="E269" s="12"/>
      <c r="F269" s="12"/>
      <c r="G269" s="13"/>
      <c r="H269" s="14" t="n">
        <f aca="false">IF(OR(E269="",F269=""),0,((F269-E269)+(F269&lt;E269))*24-N(G269)/60)</f>
        <v>0</v>
      </c>
      <c r="I269" s="11"/>
      <c r="J269" s="15" t="n">
        <f aca="false">IF(C269="",0,IFERROR(INDEX(Tarifas!$C$7:$C$26,MATCH(C269,Tarifas!$B$7:$B$26,0)),Tarifas!$C$4))</f>
        <v>0</v>
      </c>
      <c r="K269" s="16" t="n">
        <f aca="false">IF(I269="Sí",H269*J269,0)</f>
        <v>0</v>
      </c>
      <c r="L269" s="17" t="str">
        <f aca="false">IF(B269="","",MONTH(B269))</f>
        <v/>
      </c>
    </row>
    <row r="270" customFormat="false" ht="15" hidden="false" customHeight="false" outlineLevel="0" collapsed="false">
      <c r="B270" s="10"/>
      <c r="C270" s="11"/>
      <c r="D270" s="11"/>
      <c r="E270" s="12"/>
      <c r="F270" s="12"/>
      <c r="G270" s="13"/>
      <c r="H270" s="14" t="n">
        <f aca="false">IF(OR(E270="",F270=""),0,((F270-E270)+(F270&lt;E270))*24-N(G270)/60)</f>
        <v>0</v>
      </c>
      <c r="I270" s="11"/>
      <c r="J270" s="15" t="n">
        <f aca="false">IF(C270="",0,IFERROR(INDEX(Tarifas!$C$7:$C$26,MATCH(C270,Tarifas!$B$7:$B$26,0)),Tarifas!$C$4))</f>
        <v>0</v>
      </c>
      <c r="K270" s="16" t="n">
        <f aca="false">IF(I270="Sí",H270*J270,0)</f>
        <v>0</v>
      </c>
      <c r="L270" s="17" t="str">
        <f aca="false">IF(B270="","",MONTH(B270))</f>
        <v/>
      </c>
    </row>
    <row r="271" customFormat="false" ht="15" hidden="false" customHeight="false" outlineLevel="0" collapsed="false">
      <c r="B271" s="10"/>
      <c r="C271" s="11"/>
      <c r="D271" s="11"/>
      <c r="E271" s="12"/>
      <c r="F271" s="12"/>
      <c r="G271" s="13"/>
      <c r="H271" s="14" t="n">
        <f aca="false">IF(OR(E271="",F271=""),0,((F271-E271)+(F271&lt;E271))*24-N(G271)/60)</f>
        <v>0</v>
      </c>
      <c r="I271" s="11"/>
      <c r="J271" s="15" t="n">
        <f aca="false">IF(C271="",0,IFERROR(INDEX(Tarifas!$C$7:$C$26,MATCH(C271,Tarifas!$B$7:$B$26,0)),Tarifas!$C$4))</f>
        <v>0</v>
      </c>
      <c r="K271" s="16" t="n">
        <f aca="false">IF(I271="Sí",H271*J271,0)</f>
        <v>0</v>
      </c>
      <c r="L271" s="17" t="str">
        <f aca="false">IF(B271="","",MONTH(B271))</f>
        <v/>
      </c>
    </row>
    <row r="272" customFormat="false" ht="15" hidden="false" customHeight="false" outlineLevel="0" collapsed="false">
      <c r="B272" s="10"/>
      <c r="C272" s="11"/>
      <c r="D272" s="11"/>
      <c r="E272" s="12"/>
      <c r="F272" s="12"/>
      <c r="G272" s="13"/>
      <c r="H272" s="14" t="n">
        <f aca="false">IF(OR(E272="",F272=""),0,((F272-E272)+(F272&lt;E272))*24-N(G272)/60)</f>
        <v>0</v>
      </c>
      <c r="I272" s="11"/>
      <c r="J272" s="15" t="n">
        <f aca="false">IF(C272="",0,IFERROR(INDEX(Tarifas!$C$7:$C$26,MATCH(C272,Tarifas!$B$7:$B$26,0)),Tarifas!$C$4))</f>
        <v>0</v>
      </c>
      <c r="K272" s="16" t="n">
        <f aca="false">IF(I272="Sí",H272*J272,0)</f>
        <v>0</v>
      </c>
      <c r="L272" s="17" t="str">
        <f aca="false">IF(B272="","",MONTH(B272))</f>
        <v/>
      </c>
    </row>
    <row r="273" customFormat="false" ht="15" hidden="false" customHeight="false" outlineLevel="0" collapsed="false">
      <c r="B273" s="10"/>
      <c r="C273" s="11"/>
      <c r="D273" s="11"/>
      <c r="E273" s="12"/>
      <c r="F273" s="12"/>
      <c r="G273" s="13"/>
      <c r="H273" s="14" t="n">
        <f aca="false">IF(OR(E273="",F273=""),0,((F273-E273)+(F273&lt;E273))*24-N(G273)/60)</f>
        <v>0</v>
      </c>
      <c r="I273" s="11"/>
      <c r="J273" s="15" t="n">
        <f aca="false">IF(C273="",0,IFERROR(INDEX(Tarifas!$C$7:$C$26,MATCH(C273,Tarifas!$B$7:$B$26,0)),Tarifas!$C$4))</f>
        <v>0</v>
      </c>
      <c r="K273" s="16" t="n">
        <f aca="false">IF(I273="Sí",H273*J273,0)</f>
        <v>0</v>
      </c>
      <c r="L273" s="17" t="str">
        <f aca="false">IF(B273="","",MONTH(B273))</f>
        <v/>
      </c>
    </row>
    <row r="274" customFormat="false" ht="15" hidden="false" customHeight="false" outlineLevel="0" collapsed="false">
      <c r="B274" s="10"/>
      <c r="C274" s="11"/>
      <c r="D274" s="11"/>
      <c r="E274" s="12"/>
      <c r="F274" s="12"/>
      <c r="G274" s="13"/>
      <c r="H274" s="14" t="n">
        <f aca="false">IF(OR(E274="",F274=""),0,((F274-E274)+(F274&lt;E274))*24-N(G274)/60)</f>
        <v>0</v>
      </c>
      <c r="I274" s="11"/>
      <c r="J274" s="15" t="n">
        <f aca="false">IF(C274="",0,IFERROR(INDEX(Tarifas!$C$7:$C$26,MATCH(C274,Tarifas!$B$7:$B$26,0)),Tarifas!$C$4))</f>
        <v>0</v>
      </c>
      <c r="K274" s="16" t="n">
        <f aca="false">IF(I274="Sí",H274*J274,0)</f>
        <v>0</v>
      </c>
      <c r="L274" s="17" t="str">
        <f aca="false">IF(B274="","",MONTH(B274))</f>
        <v/>
      </c>
    </row>
    <row r="275" customFormat="false" ht="15" hidden="false" customHeight="false" outlineLevel="0" collapsed="false">
      <c r="B275" s="10"/>
      <c r="C275" s="11"/>
      <c r="D275" s="11"/>
      <c r="E275" s="12"/>
      <c r="F275" s="12"/>
      <c r="G275" s="13"/>
      <c r="H275" s="14" t="n">
        <f aca="false">IF(OR(E275="",F275=""),0,((F275-E275)+(F275&lt;E275))*24-N(G275)/60)</f>
        <v>0</v>
      </c>
      <c r="I275" s="11"/>
      <c r="J275" s="15" t="n">
        <f aca="false">IF(C275="",0,IFERROR(INDEX(Tarifas!$C$7:$C$26,MATCH(C275,Tarifas!$B$7:$B$26,0)),Tarifas!$C$4))</f>
        <v>0</v>
      </c>
      <c r="K275" s="16" t="n">
        <f aca="false">IF(I275="Sí",H275*J275,0)</f>
        <v>0</v>
      </c>
      <c r="L275" s="17" t="str">
        <f aca="false">IF(B275="","",MONTH(B275))</f>
        <v/>
      </c>
    </row>
    <row r="276" customFormat="false" ht="15" hidden="false" customHeight="false" outlineLevel="0" collapsed="false">
      <c r="B276" s="10"/>
      <c r="C276" s="11"/>
      <c r="D276" s="11"/>
      <c r="E276" s="12"/>
      <c r="F276" s="12"/>
      <c r="G276" s="13"/>
      <c r="H276" s="14" t="n">
        <f aca="false">IF(OR(E276="",F276=""),0,((F276-E276)+(F276&lt;E276))*24-N(G276)/60)</f>
        <v>0</v>
      </c>
      <c r="I276" s="11"/>
      <c r="J276" s="15" t="n">
        <f aca="false">IF(C276="",0,IFERROR(INDEX(Tarifas!$C$7:$C$26,MATCH(C276,Tarifas!$B$7:$B$26,0)),Tarifas!$C$4))</f>
        <v>0</v>
      </c>
      <c r="K276" s="16" t="n">
        <f aca="false">IF(I276="Sí",H276*J276,0)</f>
        <v>0</v>
      </c>
      <c r="L276" s="17" t="str">
        <f aca="false">IF(B276="","",MONTH(B276))</f>
        <v/>
      </c>
    </row>
    <row r="277" customFormat="false" ht="15" hidden="false" customHeight="false" outlineLevel="0" collapsed="false">
      <c r="B277" s="10"/>
      <c r="C277" s="11"/>
      <c r="D277" s="11"/>
      <c r="E277" s="12"/>
      <c r="F277" s="12"/>
      <c r="G277" s="13"/>
      <c r="H277" s="14" t="n">
        <f aca="false">IF(OR(E277="",F277=""),0,((F277-E277)+(F277&lt;E277))*24-N(G277)/60)</f>
        <v>0</v>
      </c>
      <c r="I277" s="11"/>
      <c r="J277" s="15" t="n">
        <f aca="false">IF(C277="",0,IFERROR(INDEX(Tarifas!$C$7:$C$26,MATCH(C277,Tarifas!$B$7:$B$26,0)),Tarifas!$C$4))</f>
        <v>0</v>
      </c>
      <c r="K277" s="16" t="n">
        <f aca="false">IF(I277="Sí",H277*J277,0)</f>
        <v>0</v>
      </c>
      <c r="L277" s="17" t="str">
        <f aca="false">IF(B277="","",MONTH(B277))</f>
        <v/>
      </c>
    </row>
    <row r="278" customFormat="false" ht="15" hidden="false" customHeight="false" outlineLevel="0" collapsed="false">
      <c r="B278" s="10"/>
      <c r="C278" s="11"/>
      <c r="D278" s="11"/>
      <c r="E278" s="12"/>
      <c r="F278" s="12"/>
      <c r="G278" s="13"/>
      <c r="H278" s="14" t="n">
        <f aca="false">IF(OR(E278="",F278=""),0,((F278-E278)+(F278&lt;E278))*24-N(G278)/60)</f>
        <v>0</v>
      </c>
      <c r="I278" s="11"/>
      <c r="J278" s="15" t="n">
        <f aca="false">IF(C278="",0,IFERROR(INDEX(Tarifas!$C$7:$C$26,MATCH(C278,Tarifas!$B$7:$B$26,0)),Tarifas!$C$4))</f>
        <v>0</v>
      </c>
      <c r="K278" s="16" t="n">
        <f aca="false">IF(I278="Sí",H278*J278,0)</f>
        <v>0</v>
      </c>
      <c r="L278" s="17" t="str">
        <f aca="false">IF(B278="","",MONTH(B278))</f>
        <v/>
      </c>
    </row>
    <row r="279" customFormat="false" ht="15" hidden="false" customHeight="false" outlineLevel="0" collapsed="false">
      <c r="B279" s="10"/>
      <c r="C279" s="11"/>
      <c r="D279" s="11"/>
      <c r="E279" s="12"/>
      <c r="F279" s="12"/>
      <c r="G279" s="13"/>
      <c r="H279" s="14" t="n">
        <f aca="false">IF(OR(E279="",F279=""),0,((F279-E279)+(F279&lt;E279))*24-N(G279)/60)</f>
        <v>0</v>
      </c>
      <c r="I279" s="11"/>
      <c r="J279" s="15" t="n">
        <f aca="false">IF(C279="",0,IFERROR(INDEX(Tarifas!$C$7:$C$26,MATCH(C279,Tarifas!$B$7:$B$26,0)),Tarifas!$C$4))</f>
        <v>0</v>
      </c>
      <c r="K279" s="16" t="n">
        <f aca="false">IF(I279="Sí",H279*J279,0)</f>
        <v>0</v>
      </c>
      <c r="L279" s="17" t="str">
        <f aca="false">IF(B279="","",MONTH(B279))</f>
        <v/>
      </c>
    </row>
    <row r="280" customFormat="false" ht="15" hidden="false" customHeight="false" outlineLevel="0" collapsed="false">
      <c r="B280" s="10"/>
      <c r="C280" s="11"/>
      <c r="D280" s="11"/>
      <c r="E280" s="12"/>
      <c r="F280" s="12"/>
      <c r="G280" s="13"/>
      <c r="H280" s="14" t="n">
        <f aca="false">IF(OR(E280="",F280=""),0,((F280-E280)+(F280&lt;E280))*24-N(G280)/60)</f>
        <v>0</v>
      </c>
      <c r="I280" s="11"/>
      <c r="J280" s="15" t="n">
        <f aca="false">IF(C280="",0,IFERROR(INDEX(Tarifas!$C$7:$C$26,MATCH(C280,Tarifas!$B$7:$B$26,0)),Tarifas!$C$4))</f>
        <v>0</v>
      </c>
      <c r="K280" s="16" t="n">
        <f aca="false">IF(I280="Sí",H280*J280,0)</f>
        <v>0</v>
      </c>
      <c r="L280" s="17" t="str">
        <f aca="false">IF(B280="","",MONTH(B280))</f>
        <v/>
      </c>
    </row>
    <row r="281" customFormat="false" ht="15" hidden="false" customHeight="false" outlineLevel="0" collapsed="false">
      <c r="B281" s="10"/>
      <c r="C281" s="11"/>
      <c r="D281" s="11"/>
      <c r="E281" s="12"/>
      <c r="F281" s="12"/>
      <c r="G281" s="13"/>
      <c r="H281" s="14" t="n">
        <f aca="false">IF(OR(E281="",F281=""),0,((F281-E281)+(F281&lt;E281))*24-N(G281)/60)</f>
        <v>0</v>
      </c>
      <c r="I281" s="11"/>
      <c r="J281" s="15" t="n">
        <f aca="false">IF(C281="",0,IFERROR(INDEX(Tarifas!$C$7:$C$26,MATCH(C281,Tarifas!$B$7:$B$26,0)),Tarifas!$C$4))</f>
        <v>0</v>
      </c>
      <c r="K281" s="16" t="n">
        <f aca="false">IF(I281="Sí",H281*J281,0)</f>
        <v>0</v>
      </c>
      <c r="L281" s="17" t="str">
        <f aca="false">IF(B281="","",MONTH(B281))</f>
        <v/>
      </c>
    </row>
    <row r="282" customFormat="false" ht="15" hidden="false" customHeight="false" outlineLevel="0" collapsed="false">
      <c r="B282" s="10"/>
      <c r="C282" s="11"/>
      <c r="D282" s="11"/>
      <c r="E282" s="12"/>
      <c r="F282" s="12"/>
      <c r="G282" s="13"/>
      <c r="H282" s="14" t="n">
        <f aca="false">IF(OR(E282="",F282=""),0,((F282-E282)+(F282&lt;E282))*24-N(G282)/60)</f>
        <v>0</v>
      </c>
      <c r="I282" s="11"/>
      <c r="J282" s="15" t="n">
        <f aca="false">IF(C282="",0,IFERROR(INDEX(Tarifas!$C$7:$C$26,MATCH(C282,Tarifas!$B$7:$B$26,0)),Tarifas!$C$4))</f>
        <v>0</v>
      </c>
      <c r="K282" s="16" t="n">
        <f aca="false">IF(I282="Sí",H282*J282,0)</f>
        <v>0</v>
      </c>
      <c r="L282" s="17" t="str">
        <f aca="false">IF(B282="","",MONTH(B282))</f>
        <v/>
      </c>
    </row>
    <row r="283" customFormat="false" ht="15" hidden="false" customHeight="false" outlineLevel="0" collapsed="false">
      <c r="B283" s="10"/>
      <c r="C283" s="11"/>
      <c r="D283" s="11"/>
      <c r="E283" s="12"/>
      <c r="F283" s="12"/>
      <c r="G283" s="13"/>
      <c r="H283" s="14" t="n">
        <f aca="false">IF(OR(E283="",F283=""),0,((F283-E283)+(F283&lt;E283))*24-N(G283)/60)</f>
        <v>0</v>
      </c>
      <c r="I283" s="11"/>
      <c r="J283" s="15" t="n">
        <f aca="false">IF(C283="",0,IFERROR(INDEX(Tarifas!$C$7:$C$26,MATCH(C283,Tarifas!$B$7:$B$26,0)),Tarifas!$C$4))</f>
        <v>0</v>
      </c>
      <c r="K283" s="16" t="n">
        <f aca="false">IF(I283="Sí",H283*J283,0)</f>
        <v>0</v>
      </c>
      <c r="L283" s="17" t="str">
        <f aca="false">IF(B283="","",MONTH(B283))</f>
        <v/>
      </c>
    </row>
    <row r="284" customFormat="false" ht="15" hidden="false" customHeight="false" outlineLevel="0" collapsed="false">
      <c r="B284" s="10"/>
      <c r="C284" s="11"/>
      <c r="D284" s="11"/>
      <c r="E284" s="12"/>
      <c r="F284" s="12"/>
      <c r="G284" s="13"/>
      <c r="H284" s="14" t="n">
        <f aca="false">IF(OR(E284="",F284=""),0,((F284-E284)+(F284&lt;E284))*24-N(G284)/60)</f>
        <v>0</v>
      </c>
      <c r="I284" s="11"/>
      <c r="J284" s="15" t="n">
        <f aca="false">IF(C284="",0,IFERROR(INDEX(Tarifas!$C$7:$C$26,MATCH(C284,Tarifas!$B$7:$B$26,0)),Tarifas!$C$4))</f>
        <v>0</v>
      </c>
      <c r="K284" s="16" t="n">
        <f aca="false">IF(I284="Sí",H284*J284,0)</f>
        <v>0</v>
      </c>
      <c r="L284" s="17" t="str">
        <f aca="false">IF(B284="","",MONTH(B284))</f>
        <v/>
      </c>
    </row>
    <row r="285" customFormat="false" ht="15" hidden="false" customHeight="false" outlineLevel="0" collapsed="false">
      <c r="B285" s="10"/>
      <c r="C285" s="11"/>
      <c r="D285" s="11"/>
      <c r="E285" s="12"/>
      <c r="F285" s="12"/>
      <c r="G285" s="13"/>
      <c r="H285" s="14" t="n">
        <f aca="false">IF(OR(E285="",F285=""),0,((F285-E285)+(F285&lt;E285))*24-N(G285)/60)</f>
        <v>0</v>
      </c>
      <c r="I285" s="11"/>
      <c r="J285" s="15" t="n">
        <f aca="false">IF(C285="",0,IFERROR(INDEX(Tarifas!$C$7:$C$26,MATCH(C285,Tarifas!$B$7:$B$26,0)),Tarifas!$C$4))</f>
        <v>0</v>
      </c>
      <c r="K285" s="16" t="n">
        <f aca="false">IF(I285="Sí",H285*J285,0)</f>
        <v>0</v>
      </c>
      <c r="L285" s="17" t="str">
        <f aca="false">IF(B285="","",MONTH(B285))</f>
        <v/>
      </c>
    </row>
    <row r="286" customFormat="false" ht="15" hidden="false" customHeight="false" outlineLevel="0" collapsed="false">
      <c r="B286" s="10"/>
      <c r="C286" s="11"/>
      <c r="D286" s="11"/>
      <c r="E286" s="12"/>
      <c r="F286" s="12"/>
      <c r="G286" s="13"/>
      <c r="H286" s="14" t="n">
        <f aca="false">IF(OR(E286="",F286=""),0,((F286-E286)+(F286&lt;E286))*24-N(G286)/60)</f>
        <v>0</v>
      </c>
      <c r="I286" s="11"/>
      <c r="J286" s="15" t="n">
        <f aca="false">IF(C286="",0,IFERROR(INDEX(Tarifas!$C$7:$C$26,MATCH(C286,Tarifas!$B$7:$B$26,0)),Tarifas!$C$4))</f>
        <v>0</v>
      </c>
      <c r="K286" s="16" t="n">
        <f aca="false">IF(I286="Sí",H286*J286,0)</f>
        <v>0</v>
      </c>
      <c r="L286" s="17" t="str">
        <f aca="false">IF(B286="","",MONTH(B286))</f>
        <v/>
      </c>
    </row>
    <row r="287" customFormat="false" ht="15" hidden="false" customHeight="false" outlineLevel="0" collapsed="false">
      <c r="B287" s="10"/>
      <c r="C287" s="11"/>
      <c r="D287" s="11"/>
      <c r="E287" s="12"/>
      <c r="F287" s="12"/>
      <c r="G287" s="13"/>
      <c r="H287" s="14" t="n">
        <f aca="false">IF(OR(E287="",F287=""),0,((F287-E287)+(F287&lt;E287))*24-N(G287)/60)</f>
        <v>0</v>
      </c>
      <c r="I287" s="11"/>
      <c r="J287" s="15" t="n">
        <f aca="false">IF(C287="",0,IFERROR(INDEX(Tarifas!$C$7:$C$26,MATCH(C287,Tarifas!$B$7:$B$26,0)),Tarifas!$C$4))</f>
        <v>0</v>
      </c>
      <c r="K287" s="16" t="n">
        <f aca="false">IF(I287="Sí",H287*J287,0)</f>
        <v>0</v>
      </c>
      <c r="L287" s="17" t="str">
        <f aca="false">IF(B287="","",MONTH(B287))</f>
        <v/>
      </c>
    </row>
    <row r="288" customFormat="false" ht="15" hidden="false" customHeight="false" outlineLevel="0" collapsed="false">
      <c r="B288" s="10"/>
      <c r="C288" s="11"/>
      <c r="D288" s="11"/>
      <c r="E288" s="12"/>
      <c r="F288" s="12"/>
      <c r="G288" s="13"/>
      <c r="H288" s="14" t="n">
        <f aca="false">IF(OR(E288="",F288=""),0,((F288-E288)+(F288&lt;E288))*24-N(G288)/60)</f>
        <v>0</v>
      </c>
      <c r="I288" s="11"/>
      <c r="J288" s="15" t="n">
        <f aca="false">IF(C288="",0,IFERROR(INDEX(Tarifas!$C$7:$C$26,MATCH(C288,Tarifas!$B$7:$B$26,0)),Tarifas!$C$4))</f>
        <v>0</v>
      </c>
      <c r="K288" s="16" t="n">
        <f aca="false">IF(I288="Sí",H288*J288,0)</f>
        <v>0</v>
      </c>
      <c r="L288" s="17" t="str">
        <f aca="false">IF(B288="","",MONTH(B288))</f>
        <v/>
      </c>
    </row>
    <row r="289" customFormat="false" ht="15" hidden="false" customHeight="false" outlineLevel="0" collapsed="false">
      <c r="B289" s="10"/>
      <c r="C289" s="11"/>
      <c r="D289" s="11"/>
      <c r="E289" s="12"/>
      <c r="F289" s="12"/>
      <c r="G289" s="13"/>
      <c r="H289" s="14" t="n">
        <f aca="false">IF(OR(E289="",F289=""),0,((F289-E289)+(F289&lt;E289))*24-N(G289)/60)</f>
        <v>0</v>
      </c>
      <c r="I289" s="11"/>
      <c r="J289" s="15" t="n">
        <f aca="false">IF(C289="",0,IFERROR(INDEX(Tarifas!$C$7:$C$26,MATCH(C289,Tarifas!$B$7:$B$26,0)),Tarifas!$C$4))</f>
        <v>0</v>
      </c>
      <c r="K289" s="16" t="n">
        <f aca="false">IF(I289="Sí",H289*J289,0)</f>
        <v>0</v>
      </c>
      <c r="L289" s="17" t="str">
        <f aca="false">IF(B289="","",MONTH(B289))</f>
        <v/>
      </c>
    </row>
    <row r="290" customFormat="false" ht="15" hidden="false" customHeight="false" outlineLevel="0" collapsed="false">
      <c r="B290" s="10"/>
      <c r="C290" s="11"/>
      <c r="D290" s="11"/>
      <c r="E290" s="12"/>
      <c r="F290" s="12"/>
      <c r="G290" s="13"/>
      <c r="H290" s="14" t="n">
        <f aca="false">IF(OR(E290="",F290=""),0,((F290-E290)+(F290&lt;E290))*24-N(G290)/60)</f>
        <v>0</v>
      </c>
      <c r="I290" s="11"/>
      <c r="J290" s="15" t="n">
        <f aca="false">IF(C290="",0,IFERROR(INDEX(Tarifas!$C$7:$C$26,MATCH(C290,Tarifas!$B$7:$B$26,0)),Tarifas!$C$4))</f>
        <v>0</v>
      </c>
      <c r="K290" s="16" t="n">
        <f aca="false">IF(I290="Sí",H290*J290,0)</f>
        <v>0</v>
      </c>
      <c r="L290" s="17" t="str">
        <f aca="false">IF(B290="","",MONTH(B290))</f>
        <v/>
      </c>
    </row>
    <row r="291" customFormat="false" ht="15" hidden="false" customHeight="false" outlineLevel="0" collapsed="false">
      <c r="B291" s="10"/>
      <c r="C291" s="11"/>
      <c r="D291" s="11"/>
      <c r="E291" s="12"/>
      <c r="F291" s="12"/>
      <c r="G291" s="13"/>
      <c r="H291" s="14" t="n">
        <f aca="false">IF(OR(E291="",F291=""),0,((F291-E291)+(F291&lt;E291))*24-N(G291)/60)</f>
        <v>0</v>
      </c>
      <c r="I291" s="11"/>
      <c r="J291" s="15" t="n">
        <f aca="false">IF(C291="",0,IFERROR(INDEX(Tarifas!$C$7:$C$26,MATCH(C291,Tarifas!$B$7:$B$26,0)),Tarifas!$C$4))</f>
        <v>0</v>
      </c>
      <c r="K291" s="16" t="n">
        <f aca="false">IF(I291="Sí",H291*J291,0)</f>
        <v>0</v>
      </c>
      <c r="L291" s="17" t="str">
        <f aca="false">IF(B291="","",MONTH(B291))</f>
        <v/>
      </c>
    </row>
    <row r="292" customFormat="false" ht="15" hidden="false" customHeight="false" outlineLevel="0" collapsed="false">
      <c r="B292" s="10"/>
      <c r="C292" s="11"/>
      <c r="D292" s="11"/>
      <c r="E292" s="12"/>
      <c r="F292" s="12"/>
      <c r="G292" s="13"/>
      <c r="H292" s="14" t="n">
        <f aca="false">IF(OR(E292="",F292=""),0,((F292-E292)+(F292&lt;E292))*24-N(G292)/60)</f>
        <v>0</v>
      </c>
      <c r="I292" s="11"/>
      <c r="J292" s="15" t="n">
        <f aca="false">IF(C292="",0,IFERROR(INDEX(Tarifas!$C$7:$C$26,MATCH(C292,Tarifas!$B$7:$B$26,0)),Tarifas!$C$4))</f>
        <v>0</v>
      </c>
      <c r="K292" s="16" t="n">
        <f aca="false">IF(I292="Sí",H292*J292,0)</f>
        <v>0</v>
      </c>
      <c r="L292" s="17" t="str">
        <f aca="false">IF(B292="","",MONTH(B292))</f>
        <v/>
      </c>
    </row>
    <row r="293" customFormat="false" ht="15" hidden="false" customHeight="false" outlineLevel="0" collapsed="false">
      <c r="B293" s="10"/>
      <c r="C293" s="11"/>
      <c r="D293" s="11"/>
      <c r="E293" s="12"/>
      <c r="F293" s="12"/>
      <c r="G293" s="13"/>
      <c r="H293" s="14" t="n">
        <f aca="false">IF(OR(E293="",F293=""),0,((F293-E293)+(F293&lt;E293))*24-N(G293)/60)</f>
        <v>0</v>
      </c>
      <c r="I293" s="11"/>
      <c r="J293" s="15" t="n">
        <f aca="false">IF(C293="",0,IFERROR(INDEX(Tarifas!$C$7:$C$26,MATCH(C293,Tarifas!$B$7:$B$26,0)),Tarifas!$C$4))</f>
        <v>0</v>
      </c>
      <c r="K293" s="16" t="n">
        <f aca="false">IF(I293="Sí",H293*J293,0)</f>
        <v>0</v>
      </c>
      <c r="L293" s="17" t="str">
        <f aca="false">IF(B293="","",MONTH(B293))</f>
        <v/>
      </c>
    </row>
    <row r="294" customFormat="false" ht="15" hidden="false" customHeight="false" outlineLevel="0" collapsed="false">
      <c r="B294" s="10"/>
      <c r="C294" s="11"/>
      <c r="D294" s="11"/>
      <c r="E294" s="12"/>
      <c r="F294" s="12"/>
      <c r="G294" s="13"/>
      <c r="H294" s="14" t="n">
        <f aca="false">IF(OR(E294="",F294=""),0,((F294-E294)+(F294&lt;E294))*24-N(G294)/60)</f>
        <v>0</v>
      </c>
      <c r="I294" s="11"/>
      <c r="J294" s="15" t="n">
        <f aca="false">IF(C294="",0,IFERROR(INDEX(Tarifas!$C$7:$C$26,MATCH(C294,Tarifas!$B$7:$B$26,0)),Tarifas!$C$4))</f>
        <v>0</v>
      </c>
      <c r="K294" s="16" t="n">
        <f aca="false">IF(I294="Sí",H294*J294,0)</f>
        <v>0</v>
      </c>
      <c r="L294" s="17" t="str">
        <f aca="false">IF(B294="","",MONTH(B294))</f>
        <v/>
      </c>
    </row>
    <row r="295" customFormat="false" ht="15" hidden="false" customHeight="false" outlineLevel="0" collapsed="false">
      <c r="B295" s="10"/>
      <c r="C295" s="11"/>
      <c r="D295" s="11"/>
      <c r="E295" s="12"/>
      <c r="F295" s="12"/>
      <c r="G295" s="13"/>
      <c r="H295" s="14" t="n">
        <f aca="false">IF(OR(E295="",F295=""),0,((F295-E295)+(F295&lt;E295))*24-N(G295)/60)</f>
        <v>0</v>
      </c>
      <c r="I295" s="11"/>
      <c r="J295" s="15" t="n">
        <f aca="false">IF(C295="",0,IFERROR(INDEX(Tarifas!$C$7:$C$26,MATCH(C295,Tarifas!$B$7:$B$26,0)),Tarifas!$C$4))</f>
        <v>0</v>
      </c>
      <c r="K295" s="16" t="n">
        <f aca="false">IF(I295="Sí",H295*J295,0)</f>
        <v>0</v>
      </c>
      <c r="L295" s="17" t="str">
        <f aca="false">IF(B295="","",MONTH(B295))</f>
        <v/>
      </c>
    </row>
    <row r="296" customFormat="false" ht="15" hidden="false" customHeight="false" outlineLevel="0" collapsed="false">
      <c r="B296" s="10"/>
      <c r="C296" s="11"/>
      <c r="D296" s="11"/>
      <c r="E296" s="12"/>
      <c r="F296" s="12"/>
      <c r="G296" s="13"/>
      <c r="H296" s="14" t="n">
        <f aca="false">IF(OR(E296="",F296=""),0,((F296-E296)+(F296&lt;E296))*24-N(G296)/60)</f>
        <v>0</v>
      </c>
      <c r="I296" s="11"/>
      <c r="J296" s="15" t="n">
        <f aca="false">IF(C296="",0,IFERROR(INDEX(Tarifas!$C$7:$C$26,MATCH(C296,Tarifas!$B$7:$B$26,0)),Tarifas!$C$4))</f>
        <v>0</v>
      </c>
      <c r="K296" s="16" t="n">
        <f aca="false">IF(I296="Sí",H296*J296,0)</f>
        <v>0</v>
      </c>
      <c r="L296" s="17" t="str">
        <f aca="false">IF(B296="","",MONTH(B296))</f>
        <v/>
      </c>
    </row>
    <row r="297" customFormat="false" ht="15" hidden="false" customHeight="false" outlineLevel="0" collapsed="false">
      <c r="B297" s="10"/>
      <c r="C297" s="11"/>
      <c r="D297" s="11"/>
      <c r="E297" s="12"/>
      <c r="F297" s="12"/>
      <c r="G297" s="13"/>
      <c r="H297" s="14" t="n">
        <f aca="false">IF(OR(E297="",F297=""),0,((F297-E297)+(F297&lt;E297))*24-N(G297)/60)</f>
        <v>0</v>
      </c>
      <c r="I297" s="11"/>
      <c r="J297" s="15" t="n">
        <f aca="false">IF(C297="",0,IFERROR(INDEX(Tarifas!$C$7:$C$26,MATCH(C297,Tarifas!$B$7:$B$26,0)),Tarifas!$C$4))</f>
        <v>0</v>
      </c>
      <c r="K297" s="16" t="n">
        <f aca="false">IF(I297="Sí",H297*J297,0)</f>
        <v>0</v>
      </c>
      <c r="L297" s="17" t="str">
        <f aca="false">IF(B297="","",MONTH(B297))</f>
        <v/>
      </c>
    </row>
    <row r="298" customFormat="false" ht="15" hidden="false" customHeight="false" outlineLevel="0" collapsed="false">
      <c r="B298" s="10"/>
      <c r="C298" s="11"/>
      <c r="D298" s="11"/>
      <c r="E298" s="12"/>
      <c r="F298" s="12"/>
      <c r="G298" s="13"/>
      <c r="H298" s="14" t="n">
        <f aca="false">IF(OR(E298="",F298=""),0,((F298-E298)+(F298&lt;E298))*24-N(G298)/60)</f>
        <v>0</v>
      </c>
      <c r="I298" s="11"/>
      <c r="J298" s="15" t="n">
        <f aca="false">IF(C298="",0,IFERROR(INDEX(Tarifas!$C$7:$C$26,MATCH(C298,Tarifas!$B$7:$B$26,0)),Tarifas!$C$4))</f>
        <v>0</v>
      </c>
      <c r="K298" s="16" t="n">
        <f aca="false">IF(I298="Sí",H298*J298,0)</f>
        <v>0</v>
      </c>
      <c r="L298" s="17" t="str">
        <f aca="false">IF(B298="","",MONTH(B298))</f>
        <v/>
      </c>
    </row>
    <row r="299" customFormat="false" ht="15" hidden="false" customHeight="false" outlineLevel="0" collapsed="false">
      <c r="B299" s="10"/>
      <c r="C299" s="11"/>
      <c r="D299" s="11"/>
      <c r="E299" s="12"/>
      <c r="F299" s="12"/>
      <c r="G299" s="13"/>
      <c r="H299" s="14" t="n">
        <f aca="false">IF(OR(E299="",F299=""),0,((F299-E299)+(F299&lt;E299))*24-N(G299)/60)</f>
        <v>0</v>
      </c>
      <c r="I299" s="11"/>
      <c r="J299" s="15" t="n">
        <f aca="false">IF(C299="",0,IFERROR(INDEX(Tarifas!$C$7:$C$26,MATCH(C299,Tarifas!$B$7:$B$26,0)),Tarifas!$C$4))</f>
        <v>0</v>
      </c>
      <c r="K299" s="16" t="n">
        <f aca="false">IF(I299="Sí",H299*J299,0)</f>
        <v>0</v>
      </c>
      <c r="L299" s="17" t="str">
        <f aca="false">IF(B299="","",MONTH(B299))</f>
        <v/>
      </c>
    </row>
    <row r="300" customFormat="false" ht="15" hidden="false" customHeight="false" outlineLevel="0" collapsed="false">
      <c r="B300" s="10"/>
      <c r="C300" s="11"/>
      <c r="D300" s="11"/>
      <c r="E300" s="12"/>
      <c r="F300" s="12"/>
      <c r="G300" s="13"/>
      <c r="H300" s="14" t="n">
        <f aca="false">IF(OR(E300="",F300=""),0,((F300-E300)+(F300&lt;E300))*24-N(G300)/60)</f>
        <v>0</v>
      </c>
      <c r="I300" s="11"/>
      <c r="J300" s="15" t="n">
        <f aca="false">IF(C300="",0,IFERROR(INDEX(Tarifas!$C$7:$C$26,MATCH(C300,Tarifas!$B$7:$B$26,0)),Tarifas!$C$4))</f>
        <v>0</v>
      </c>
      <c r="K300" s="16" t="n">
        <f aca="false">IF(I300="Sí",H300*J300,0)</f>
        <v>0</v>
      </c>
      <c r="L300" s="17" t="str">
        <f aca="false">IF(B300="","",MONTH(B300))</f>
        <v/>
      </c>
    </row>
    <row r="301" customFormat="false" ht="15" hidden="false" customHeight="false" outlineLevel="0" collapsed="false">
      <c r="B301" s="10"/>
      <c r="C301" s="11"/>
      <c r="D301" s="11"/>
      <c r="E301" s="12"/>
      <c r="F301" s="12"/>
      <c r="G301" s="13"/>
      <c r="H301" s="14" t="n">
        <f aca="false">IF(OR(E301="",F301=""),0,((F301-E301)+(F301&lt;E301))*24-N(G301)/60)</f>
        <v>0</v>
      </c>
      <c r="I301" s="11"/>
      <c r="J301" s="15" t="n">
        <f aca="false">IF(C301="",0,IFERROR(INDEX(Tarifas!$C$7:$C$26,MATCH(C301,Tarifas!$B$7:$B$26,0)),Tarifas!$C$4))</f>
        <v>0</v>
      </c>
      <c r="K301" s="16" t="n">
        <f aca="false">IF(I301="Sí",H301*J301,0)</f>
        <v>0</v>
      </c>
      <c r="L301" s="17" t="str">
        <f aca="false">IF(B301="","",MONTH(B301))</f>
        <v/>
      </c>
    </row>
    <row r="302" customFormat="false" ht="15" hidden="false" customHeight="false" outlineLevel="0" collapsed="false">
      <c r="B302" s="10"/>
      <c r="C302" s="11"/>
      <c r="D302" s="11"/>
      <c r="E302" s="12"/>
      <c r="F302" s="12"/>
      <c r="G302" s="13"/>
      <c r="H302" s="14" t="n">
        <f aca="false">IF(OR(E302="",F302=""),0,((F302-E302)+(F302&lt;E302))*24-N(G302)/60)</f>
        <v>0</v>
      </c>
      <c r="I302" s="11"/>
      <c r="J302" s="15" t="n">
        <f aca="false">IF(C302="",0,IFERROR(INDEX(Tarifas!$C$7:$C$26,MATCH(C302,Tarifas!$B$7:$B$26,0)),Tarifas!$C$4))</f>
        <v>0</v>
      </c>
      <c r="K302" s="16" t="n">
        <f aca="false">IF(I302="Sí",H302*J302,0)</f>
        <v>0</v>
      </c>
      <c r="L302" s="17" t="str">
        <f aca="false">IF(B302="","",MONTH(B302))</f>
        <v/>
      </c>
    </row>
    <row r="303" customFormat="false" ht="15" hidden="false" customHeight="false" outlineLevel="0" collapsed="false">
      <c r="B303" s="10"/>
      <c r="C303" s="11"/>
      <c r="D303" s="11"/>
      <c r="E303" s="12"/>
      <c r="F303" s="12"/>
      <c r="G303" s="13"/>
      <c r="H303" s="14" t="n">
        <f aca="false">IF(OR(E303="",F303=""),0,((F303-E303)+(F303&lt;E303))*24-N(G303)/60)</f>
        <v>0</v>
      </c>
      <c r="I303" s="11"/>
      <c r="J303" s="15" t="n">
        <f aca="false">IF(C303="",0,IFERROR(INDEX(Tarifas!$C$7:$C$26,MATCH(C303,Tarifas!$B$7:$B$26,0)),Tarifas!$C$4))</f>
        <v>0</v>
      </c>
      <c r="K303" s="16" t="n">
        <f aca="false">IF(I303="Sí",H303*J303,0)</f>
        <v>0</v>
      </c>
      <c r="L303" s="17" t="str">
        <f aca="false">IF(B303="","",MONTH(B303))</f>
        <v/>
      </c>
    </row>
    <row r="304" customFormat="false" ht="15" hidden="false" customHeight="false" outlineLevel="0" collapsed="false">
      <c r="B304" s="10"/>
      <c r="C304" s="11"/>
      <c r="D304" s="11"/>
      <c r="E304" s="12"/>
      <c r="F304" s="12"/>
      <c r="G304" s="13"/>
      <c r="H304" s="14" t="n">
        <f aca="false">IF(OR(E304="",F304=""),0,((F304-E304)+(F304&lt;E304))*24-N(G304)/60)</f>
        <v>0</v>
      </c>
      <c r="I304" s="11"/>
      <c r="J304" s="15" t="n">
        <f aca="false">IF(C304="",0,IFERROR(INDEX(Tarifas!$C$7:$C$26,MATCH(C304,Tarifas!$B$7:$B$26,0)),Tarifas!$C$4))</f>
        <v>0</v>
      </c>
      <c r="K304" s="16" t="n">
        <f aca="false">IF(I304="Sí",H304*J304,0)</f>
        <v>0</v>
      </c>
      <c r="L304" s="17" t="str">
        <f aca="false">IF(B304="","",MONTH(B304))</f>
        <v/>
      </c>
    </row>
    <row r="305" customFormat="false" ht="15" hidden="false" customHeight="false" outlineLevel="0" collapsed="false">
      <c r="B305" s="10"/>
      <c r="C305" s="11"/>
      <c r="D305" s="11"/>
      <c r="E305" s="12"/>
      <c r="F305" s="12"/>
      <c r="G305" s="13"/>
      <c r="H305" s="14" t="n">
        <f aca="false">IF(OR(E305="",F305=""),0,((F305-E305)+(F305&lt;E305))*24-N(G305)/60)</f>
        <v>0</v>
      </c>
      <c r="I305" s="11"/>
      <c r="J305" s="15" t="n">
        <f aca="false">IF(C305="",0,IFERROR(INDEX(Tarifas!$C$7:$C$26,MATCH(C305,Tarifas!$B$7:$B$26,0)),Tarifas!$C$4))</f>
        <v>0</v>
      </c>
      <c r="K305" s="16" t="n">
        <f aca="false">IF(I305="Sí",H305*J305,0)</f>
        <v>0</v>
      </c>
      <c r="L305" s="17" t="str">
        <f aca="false">IF(B305="","",MONTH(B305))</f>
        <v/>
      </c>
    </row>
    <row r="306" customFormat="false" ht="15" hidden="false" customHeight="false" outlineLevel="0" collapsed="false">
      <c r="B306" s="10"/>
      <c r="C306" s="11"/>
      <c r="D306" s="11"/>
      <c r="E306" s="12"/>
      <c r="F306" s="12"/>
      <c r="G306" s="13"/>
      <c r="H306" s="14" t="n">
        <f aca="false">IF(OR(E306="",F306=""),0,((F306-E306)+(F306&lt;E306))*24-N(G306)/60)</f>
        <v>0</v>
      </c>
      <c r="I306" s="11"/>
      <c r="J306" s="15" t="n">
        <f aca="false">IF(C306="",0,IFERROR(INDEX(Tarifas!$C$7:$C$26,MATCH(C306,Tarifas!$B$7:$B$26,0)),Tarifas!$C$4))</f>
        <v>0</v>
      </c>
      <c r="K306" s="16" t="n">
        <f aca="false">IF(I306="Sí",H306*J306,0)</f>
        <v>0</v>
      </c>
      <c r="L306" s="17" t="str">
        <f aca="false">IF(B306="","",MONTH(B306))</f>
        <v/>
      </c>
    </row>
    <row r="307" customFormat="false" ht="15" hidden="false" customHeight="false" outlineLevel="0" collapsed="false">
      <c r="B307" s="10"/>
      <c r="C307" s="11"/>
      <c r="D307" s="11"/>
      <c r="E307" s="12"/>
      <c r="F307" s="12"/>
      <c r="G307" s="13"/>
      <c r="H307" s="14" t="n">
        <f aca="false">IF(OR(E307="",F307=""),0,((F307-E307)+(F307&lt;E307))*24-N(G307)/60)</f>
        <v>0</v>
      </c>
      <c r="I307" s="11"/>
      <c r="J307" s="15" t="n">
        <f aca="false">IF(C307="",0,IFERROR(INDEX(Tarifas!$C$7:$C$26,MATCH(C307,Tarifas!$B$7:$B$26,0)),Tarifas!$C$4))</f>
        <v>0</v>
      </c>
      <c r="K307" s="16" t="n">
        <f aca="false">IF(I307="Sí",H307*J307,0)</f>
        <v>0</v>
      </c>
      <c r="L307" s="17" t="str">
        <f aca="false">IF(B307="","",MONTH(B307))</f>
        <v/>
      </c>
    </row>
    <row r="308" customFormat="false" ht="15" hidden="false" customHeight="false" outlineLevel="0" collapsed="false">
      <c r="B308" s="10"/>
      <c r="C308" s="11"/>
      <c r="D308" s="11"/>
      <c r="E308" s="12"/>
      <c r="F308" s="12"/>
      <c r="G308" s="13"/>
      <c r="H308" s="14" t="n">
        <f aca="false">IF(OR(E308="",F308=""),0,((F308-E308)+(F308&lt;E308))*24-N(G308)/60)</f>
        <v>0</v>
      </c>
      <c r="I308" s="11"/>
      <c r="J308" s="15" t="n">
        <f aca="false">IF(C308="",0,IFERROR(INDEX(Tarifas!$C$7:$C$26,MATCH(C308,Tarifas!$B$7:$B$26,0)),Tarifas!$C$4))</f>
        <v>0</v>
      </c>
      <c r="K308" s="16" t="n">
        <f aca="false">IF(I308="Sí",H308*J308,0)</f>
        <v>0</v>
      </c>
      <c r="L308" s="17" t="str">
        <f aca="false">IF(B308="","",MONTH(B308))</f>
        <v/>
      </c>
    </row>
    <row r="309" customFormat="false" ht="15" hidden="false" customHeight="false" outlineLevel="0" collapsed="false">
      <c r="B309" s="10"/>
      <c r="C309" s="11"/>
      <c r="D309" s="11"/>
      <c r="E309" s="12"/>
      <c r="F309" s="12"/>
      <c r="G309" s="13"/>
      <c r="H309" s="14" t="n">
        <f aca="false">IF(OR(E309="",F309=""),0,((F309-E309)+(F309&lt;E309))*24-N(G309)/60)</f>
        <v>0</v>
      </c>
      <c r="I309" s="11"/>
      <c r="J309" s="15" t="n">
        <f aca="false">IF(C309="",0,IFERROR(INDEX(Tarifas!$C$7:$C$26,MATCH(C309,Tarifas!$B$7:$B$26,0)),Tarifas!$C$4))</f>
        <v>0</v>
      </c>
      <c r="K309" s="16" t="n">
        <f aca="false">IF(I309="Sí",H309*J309,0)</f>
        <v>0</v>
      </c>
      <c r="L309" s="17" t="str">
        <f aca="false">IF(B309="","",MONTH(B309))</f>
        <v/>
      </c>
    </row>
    <row r="310" customFormat="false" ht="15" hidden="false" customHeight="false" outlineLevel="0" collapsed="false">
      <c r="B310" s="10"/>
      <c r="C310" s="11"/>
      <c r="D310" s="11"/>
      <c r="E310" s="12"/>
      <c r="F310" s="12"/>
      <c r="G310" s="13"/>
      <c r="H310" s="14" t="n">
        <f aca="false">IF(OR(E310="",F310=""),0,((F310-E310)+(F310&lt;E310))*24-N(G310)/60)</f>
        <v>0</v>
      </c>
      <c r="I310" s="11"/>
      <c r="J310" s="15" t="n">
        <f aca="false">IF(C310="",0,IFERROR(INDEX(Tarifas!$C$7:$C$26,MATCH(C310,Tarifas!$B$7:$B$26,0)),Tarifas!$C$4))</f>
        <v>0</v>
      </c>
      <c r="K310" s="16" t="n">
        <f aca="false">IF(I310="Sí",H310*J310,0)</f>
        <v>0</v>
      </c>
      <c r="L310" s="17" t="str">
        <f aca="false">IF(B310="","",MONTH(B310))</f>
        <v/>
      </c>
    </row>
    <row r="311" customFormat="false" ht="15" hidden="false" customHeight="false" outlineLevel="0" collapsed="false">
      <c r="B311" s="10"/>
      <c r="C311" s="11"/>
      <c r="D311" s="11"/>
      <c r="E311" s="12"/>
      <c r="F311" s="12"/>
      <c r="G311" s="13"/>
      <c r="H311" s="14" t="n">
        <f aca="false">IF(OR(E311="",F311=""),0,((F311-E311)+(F311&lt;E311))*24-N(G311)/60)</f>
        <v>0</v>
      </c>
      <c r="I311" s="11"/>
      <c r="J311" s="15" t="n">
        <f aca="false">IF(C311="",0,IFERROR(INDEX(Tarifas!$C$7:$C$26,MATCH(C311,Tarifas!$B$7:$B$26,0)),Tarifas!$C$4))</f>
        <v>0</v>
      </c>
      <c r="K311" s="16" t="n">
        <f aca="false">IF(I311="Sí",H311*J311,0)</f>
        <v>0</v>
      </c>
      <c r="L311" s="17" t="str">
        <f aca="false">IF(B311="","",MONTH(B311))</f>
        <v/>
      </c>
    </row>
    <row r="312" customFormat="false" ht="15" hidden="false" customHeight="false" outlineLevel="0" collapsed="false">
      <c r="B312" s="10"/>
      <c r="C312" s="11"/>
      <c r="D312" s="11"/>
      <c r="E312" s="12"/>
      <c r="F312" s="12"/>
      <c r="G312" s="13"/>
      <c r="H312" s="14" t="n">
        <f aca="false">IF(OR(E312="",F312=""),0,((F312-E312)+(F312&lt;E312))*24-N(G312)/60)</f>
        <v>0</v>
      </c>
      <c r="I312" s="11"/>
      <c r="J312" s="15" t="n">
        <f aca="false">IF(C312="",0,IFERROR(INDEX(Tarifas!$C$7:$C$26,MATCH(C312,Tarifas!$B$7:$B$26,0)),Tarifas!$C$4))</f>
        <v>0</v>
      </c>
      <c r="K312" s="16" t="n">
        <f aca="false">IF(I312="Sí",H312*J312,0)</f>
        <v>0</v>
      </c>
      <c r="L312" s="17" t="str">
        <f aca="false">IF(B312="","",MONTH(B312))</f>
        <v/>
      </c>
    </row>
    <row r="313" customFormat="false" ht="15" hidden="false" customHeight="false" outlineLevel="0" collapsed="false">
      <c r="B313" s="10"/>
      <c r="C313" s="11"/>
      <c r="D313" s="11"/>
      <c r="E313" s="12"/>
      <c r="F313" s="12"/>
      <c r="G313" s="13"/>
      <c r="H313" s="14" t="n">
        <f aca="false">IF(OR(E313="",F313=""),0,((F313-E313)+(F313&lt;E313))*24-N(G313)/60)</f>
        <v>0</v>
      </c>
      <c r="I313" s="11"/>
      <c r="J313" s="15" t="n">
        <f aca="false">IF(C313="",0,IFERROR(INDEX(Tarifas!$C$7:$C$26,MATCH(C313,Tarifas!$B$7:$B$26,0)),Tarifas!$C$4))</f>
        <v>0</v>
      </c>
      <c r="K313" s="16" t="n">
        <f aca="false">IF(I313="Sí",H313*J313,0)</f>
        <v>0</v>
      </c>
      <c r="L313" s="17" t="str">
        <f aca="false">IF(B313="","",MONTH(B313))</f>
        <v/>
      </c>
    </row>
    <row r="314" customFormat="false" ht="15" hidden="false" customHeight="false" outlineLevel="0" collapsed="false">
      <c r="B314" s="10"/>
      <c r="C314" s="11"/>
      <c r="D314" s="11"/>
      <c r="E314" s="12"/>
      <c r="F314" s="12"/>
      <c r="G314" s="13"/>
      <c r="H314" s="14" t="n">
        <f aca="false">IF(OR(E314="",F314=""),0,((F314-E314)+(F314&lt;E314))*24-N(G314)/60)</f>
        <v>0</v>
      </c>
      <c r="I314" s="11"/>
      <c r="J314" s="15" t="n">
        <f aca="false">IF(C314="",0,IFERROR(INDEX(Tarifas!$C$7:$C$26,MATCH(C314,Tarifas!$B$7:$B$26,0)),Tarifas!$C$4))</f>
        <v>0</v>
      </c>
      <c r="K314" s="16" t="n">
        <f aca="false">IF(I314="Sí",H314*J314,0)</f>
        <v>0</v>
      </c>
      <c r="L314" s="17" t="str">
        <f aca="false">IF(B314="","",MONTH(B314))</f>
        <v/>
      </c>
    </row>
    <row r="315" customFormat="false" ht="15" hidden="false" customHeight="false" outlineLevel="0" collapsed="false">
      <c r="B315" s="10"/>
      <c r="C315" s="11"/>
      <c r="D315" s="11"/>
      <c r="E315" s="12"/>
      <c r="F315" s="12"/>
      <c r="G315" s="13"/>
      <c r="H315" s="14" t="n">
        <f aca="false">IF(OR(E315="",F315=""),0,((F315-E315)+(F315&lt;E315))*24-N(G315)/60)</f>
        <v>0</v>
      </c>
      <c r="I315" s="11"/>
      <c r="J315" s="15" t="n">
        <f aca="false">IF(C315="",0,IFERROR(INDEX(Tarifas!$C$7:$C$26,MATCH(C315,Tarifas!$B$7:$B$26,0)),Tarifas!$C$4))</f>
        <v>0</v>
      </c>
      <c r="K315" s="16" t="n">
        <f aca="false">IF(I315="Sí",H315*J315,0)</f>
        <v>0</v>
      </c>
      <c r="L315" s="17" t="str">
        <f aca="false">IF(B315="","",MONTH(B315))</f>
        <v/>
      </c>
    </row>
    <row r="316" customFormat="false" ht="15" hidden="false" customHeight="false" outlineLevel="0" collapsed="false">
      <c r="B316" s="10"/>
      <c r="C316" s="11"/>
      <c r="D316" s="11"/>
      <c r="E316" s="12"/>
      <c r="F316" s="12"/>
      <c r="G316" s="13"/>
      <c r="H316" s="14" t="n">
        <f aca="false">IF(OR(E316="",F316=""),0,((F316-E316)+(F316&lt;E316))*24-N(G316)/60)</f>
        <v>0</v>
      </c>
      <c r="I316" s="11"/>
      <c r="J316" s="15" t="n">
        <f aca="false">IF(C316="",0,IFERROR(INDEX(Tarifas!$C$7:$C$26,MATCH(C316,Tarifas!$B$7:$B$26,0)),Tarifas!$C$4))</f>
        <v>0</v>
      </c>
      <c r="K316" s="16" t="n">
        <f aca="false">IF(I316="Sí",H316*J316,0)</f>
        <v>0</v>
      </c>
      <c r="L316" s="17" t="str">
        <f aca="false">IF(B316="","",MONTH(B316))</f>
        <v/>
      </c>
    </row>
    <row r="317" customFormat="false" ht="15" hidden="false" customHeight="false" outlineLevel="0" collapsed="false">
      <c r="B317" s="10"/>
      <c r="C317" s="11"/>
      <c r="D317" s="11"/>
      <c r="E317" s="12"/>
      <c r="F317" s="12"/>
      <c r="G317" s="13"/>
      <c r="H317" s="14" t="n">
        <f aca="false">IF(OR(E317="",F317=""),0,((F317-E317)+(F317&lt;E317))*24-N(G317)/60)</f>
        <v>0</v>
      </c>
      <c r="I317" s="11"/>
      <c r="J317" s="15" t="n">
        <f aca="false">IF(C317="",0,IFERROR(INDEX(Tarifas!$C$7:$C$26,MATCH(C317,Tarifas!$B$7:$B$26,0)),Tarifas!$C$4))</f>
        <v>0</v>
      </c>
      <c r="K317" s="16" t="n">
        <f aca="false">IF(I317="Sí",H317*J317,0)</f>
        <v>0</v>
      </c>
      <c r="L317" s="17" t="str">
        <f aca="false">IF(B317="","",MONTH(B317))</f>
        <v/>
      </c>
    </row>
    <row r="318" customFormat="false" ht="15" hidden="false" customHeight="false" outlineLevel="0" collapsed="false">
      <c r="B318" s="10"/>
      <c r="C318" s="11"/>
      <c r="D318" s="11"/>
      <c r="E318" s="12"/>
      <c r="F318" s="12"/>
      <c r="G318" s="13"/>
      <c r="H318" s="14" t="n">
        <f aca="false">IF(OR(E318="",F318=""),0,((F318-E318)+(F318&lt;E318))*24-N(G318)/60)</f>
        <v>0</v>
      </c>
      <c r="I318" s="11"/>
      <c r="J318" s="15" t="n">
        <f aca="false">IF(C318="",0,IFERROR(INDEX(Tarifas!$C$7:$C$26,MATCH(C318,Tarifas!$B$7:$B$26,0)),Tarifas!$C$4))</f>
        <v>0</v>
      </c>
      <c r="K318" s="16" t="n">
        <f aca="false">IF(I318="Sí",H318*J318,0)</f>
        <v>0</v>
      </c>
      <c r="L318" s="17" t="str">
        <f aca="false">IF(B318="","",MONTH(B318))</f>
        <v/>
      </c>
    </row>
    <row r="319" customFormat="false" ht="15" hidden="false" customHeight="false" outlineLevel="0" collapsed="false">
      <c r="B319" s="10"/>
      <c r="C319" s="11"/>
      <c r="D319" s="11"/>
      <c r="E319" s="12"/>
      <c r="F319" s="12"/>
      <c r="G319" s="13"/>
      <c r="H319" s="14" t="n">
        <f aca="false">IF(OR(E319="",F319=""),0,((F319-E319)+(F319&lt;E319))*24-N(G319)/60)</f>
        <v>0</v>
      </c>
      <c r="I319" s="11"/>
      <c r="J319" s="15" t="n">
        <f aca="false">IF(C319="",0,IFERROR(INDEX(Tarifas!$C$7:$C$26,MATCH(C319,Tarifas!$B$7:$B$26,0)),Tarifas!$C$4))</f>
        <v>0</v>
      </c>
      <c r="K319" s="16" t="n">
        <f aca="false">IF(I319="Sí",H319*J319,0)</f>
        <v>0</v>
      </c>
      <c r="L319" s="17" t="str">
        <f aca="false">IF(B319="","",MONTH(B319))</f>
        <v/>
      </c>
    </row>
    <row r="320" customFormat="false" ht="15" hidden="false" customHeight="false" outlineLevel="0" collapsed="false">
      <c r="B320" s="10"/>
      <c r="C320" s="11"/>
      <c r="D320" s="11"/>
      <c r="E320" s="12"/>
      <c r="F320" s="12"/>
      <c r="G320" s="13"/>
      <c r="H320" s="14" t="n">
        <f aca="false">IF(OR(E320="",F320=""),0,((F320-E320)+(F320&lt;E320))*24-N(G320)/60)</f>
        <v>0</v>
      </c>
      <c r="I320" s="11"/>
      <c r="J320" s="15" t="n">
        <f aca="false">IF(C320="",0,IFERROR(INDEX(Tarifas!$C$7:$C$26,MATCH(C320,Tarifas!$B$7:$B$26,0)),Tarifas!$C$4))</f>
        <v>0</v>
      </c>
      <c r="K320" s="16" t="n">
        <f aca="false">IF(I320="Sí",H320*J320,0)</f>
        <v>0</v>
      </c>
      <c r="L320" s="17" t="str">
        <f aca="false">IF(B320="","",MONTH(B320))</f>
        <v/>
      </c>
    </row>
    <row r="321" customFormat="false" ht="15" hidden="false" customHeight="false" outlineLevel="0" collapsed="false">
      <c r="B321" s="10"/>
      <c r="C321" s="11"/>
      <c r="D321" s="11"/>
      <c r="E321" s="12"/>
      <c r="F321" s="12"/>
      <c r="G321" s="13"/>
      <c r="H321" s="14" t="n">
        <f aca="false">IF(OR(E321="",F321=""),0,((F321-E321)+(F321&lt;E321))*24-N(G321)/60)</f>
        <v>0</v>
      </c>
      <c r="I321" s="11"/>
      <c r="J321" s="15" t="n">
        <f aca="false">IF(C321="",0,IFERROR(INDEX(Tarifas!$C$7:$C$26,MATCH(C321,Tarifas!$B$7:$B$26,0)),Tarifas!$C$4))</f>
        <v>0</v>
      </c>
      <c r="K321" s="16" t="n">
        <f aca="false">IF(I321="Sí",H321*J321,0)</f>
        <v>0</v>
      </c>
      <c r="L321" s="17" t="str">
        <f aca="false">IF(B321="","",MONTH(B321))</f>
        <v/>
      </c>
    </row>
    <row r="322" customFormat="false" ht="15" hidden="false" customHeight="false" outlineLevel="0" collapsed="false">
      <c r="B322" s="10"/>
      <c r="C322" s="11"/>
      <c r="D322" s="11"/>
      <c r="E322" s="12"/>
      <c r="F322" s="12"/>
      <c r="G322" s="13"/>
      <c r="H322" s="14" t="n">
        <f aca="false">IF(OR(E322="",F322=""),0,((F322-E322)+(F322&lt;E322))*24-N(G322)/60)</f>
        <v>0</v>
      </c>
      <c r="I322" s="11"/>
      <c r="J322" s="15" t="n">
        <f aca="false">IF(C322="",0,IFERROR(INDEX(Tarifas!$C$7:$C$26,MATCH(C322,Tarifas!$B$7:$B$26,0)),Tarifas!$C$4))</f>
        <v>0</v>
      </c>
      <c r="K322" s="16" t="n">
        <f aca="false">IF(I322="Sí",H322*J322,0)</f>
        <v>0</v>
      </c>
      <c r="L322" s="17" t="str">
        <f aca="false">IF(B322="","",MONTH(B322))</f>
        <v/>
      </c>
    </row>
    <row r="323" customFormat="false" ht="15" hidden="false" customHeight="false" outlineLevel="0" collapsed="false">
      <c r="B323" s="10"/>
      <c r="C323" s="11"/>
      <c r="D323" s="11"/>
      <c r="E323" s="12"/>
      <c r="F323" s="12"/>
      <c r="G323" s="13"/>
      <c r="H323" s="14" t="n">
        <f aca="false">IF(OR(E323="",F323=""),0,((F323-E323)+(F323&lt;E323))*24-N(G323)/60)</f>
        <v>0</v>
      </c>
      <c r="I323" s="11"/>
      <c r="J323" s="15" t="n">
        <f aca="false">IF(C323="",0,IFERROR(INDEX(Tarifas!$C$7:$C$26,MATCH(C323,Tarifas!$B$7:$B$26,0)),Tarifas!$C$4))</f>
        <v>0</v>
      </c>
      <c r="K323" s="16" t="n">
        <f aca="false">IF(I323="Sí",H323*J323,0)</f>
        <v>0</v>
      </c>
      <c r="L323" s="17" t="str">
        <f aca="false">IF(B323="","",MONTH(B323))</f>
        <v/>
      </c>
    </row>
    <row r="324" customFormat="false" ht="15" hidden="false" customHeight="false" outlineLevel="0" collapsed="false">
      <c r="B324" s="10"/>
      <c r="C324" s="11"/>
      <c r="D324" s="11"/>
      <c r="E324" s="12"/>
      <c r="F324" s="12"/>
      <c r="G324" s="13"/>
      <c r="H324" s="14" t="n">
        <f aca="false">IF(OR(E324="",F324=""),0,((F324-E324)+(F324&lt;E324))*24-N(G324)/60)</f>
        <v>0</v>
      </c>
      <c r="I324" s="11"/>
      <c r="J324" s="15" t="n">
        <f aca="false">IF(C324="",0,IFERROR(INDEX(Tarifas!$C$7:$C$26,MATCH(C324,Tarifas!$B$7:$B$26,0)),Tarifas!$C$4))</f>
        <v>0</v>
      </c>
      <c r="K324" s="16" t="n">
        <f aca="false">IF(I324="Sí",H324*J324,0)</f>
        <v>0</v>
      </c>
      <c r="L324" s="17" t="str">
        <f aca="false">IF(B324="","",MONTH(B324))</f>
        <v/>
      </c>
    </row>
    <row r="325" customFormat="false" ht="15" hidden="false" customHeight="false" outlineLevel="0" collapsed="false">
      <c r="B325" s="10"/>
      <c r="C325" s="11"/>
      <c r="D325" s="11"/>
      <c r="E325" s="12"/>
      <c r="F325" s="12"/>
      <c r="G325" s="13"/>
      <c r="H325" s="14" t="n">
        <f aca="false">IF(OR(E325="",F325=""),0,((F325-E325)+(F325&lt;E325))*24-N(G325)/60)</f>
        <v>0</v>
      </c>
      <c r="I325" s="11"/>
      <c r="J325" s="15" t="n">
        <f aca="false">IF(C325="",0,IFERROR(INDEX(Tarifas!$C$7:$C$26,MATCH(C325,Tarifas!$B$7:$B$26,0)),Tarifas!$C$4))</f>
        <v>0</v>
      </c>
      <c r="K325" s="16" t="n">
        <f aca="false">IF(I325="Sí",H325*J325,0)</f>
        <v>0</v>
      </c>
      <c r="L325" s="17" t="str">
        <f aca="false">IF(B325="","",MONTH(B325))</f>
        <v/>
      </c>
    </row>
    <row r="326" customFormat="false" ht="15" hidden="false" customHeight="false" outlineLevel="0" collapsed="false">
      <c r="B326" s="10"/>
      <c r="C326" s="11"/>
      <c r="D326" s="11"/>
      <c r="E326" s="12"/>
      <c r="F326" s="12"/>
      <c r="G326" s="13"/>
      <c r="H326" s="14" t="n">
        <f aca="false">IF(OR(E326="",F326=""),0,((F326-E326)+(F326&lt;E326))*24-N(G326)/60)</f>
        <v>0</v>
      </c>
      <c r="I326" s="11"/>
      <c r="J326" s="15" t="n">
        <f aca="false">IF(C326="",0,IFERROR(INDEX(Tarifas!$C$7:$C$26,MATCH(C326,Tarifas!$B$7:$B$26,0)),Tarifas!$C$4))</f>
        <v>0</v>
      </c>
      <c r="K326" s="16" t="n">
        <f aca="false">IF(I326="Sí",H326*J326,0)</f>
        <v>0</v>
      </c>
      <c r="L326" s="17" t="str">
        <f aca="false">IF(B326="","",MONTH(B326))</f>
        <v/>
      </c>
    </row>
    <row r="327" customFormat="false" ht="15" hidden="false" customHeight="false" outlineLevel="0" collapsed="false">
      <c r="B327" s="10"/>
      <c r="C327" s="11"/>
      <c r="D327" s="11"/>
      <c r="E327" s="12"/>
      <c r="F327" s="12"/>
      <c r="G327" s="13"/>
      <c r="H327" s="14" t="n">
        <f aca="false">IF(OR(E327="",F327=""),0,((F327-E327)+(F327&lt;E327))*24-N(G327)/60)</f>
        <v>0</v>
      </c>
      <c r="I327" s="11"/>
      <c r="J327" s="15" t="n">
        <f aca="false">IF(C327="",0,IFERROR(INDEX(Tarifas!$C$7:$C$26,MATCH(C327,Tarifas!$B$7:$B$26,0)),Tarifas!$C$4))</f>
        <v>0</v>
      </c>
      <c r="K327" s="16" t="n">
        <f aca="false">IF(I327="Sí",H327*J327,0)</f>
        <v>0</v>
      </c>
      <c r="L327" s="17" t="str">
        <f aca="false">IF(B327="","",MONTH(B327))</f>
        <v/>
      </c>
    </row>
    <row r="328" customFormat="false" ht="15" hidden="false" customHeight="false" outlineLevel="0" collapsed="false">
      <c r="B328" s="10"/>
      <c r="C328" s="11"/>
      <c r="D328" s="11"/>
      <c r="E328" s="12"/>
      <c r="F328" s="12"/>
      <c r="G328" s="13"/>
      <c r="H328" s="14" t="n">
        <f aca="false">IF(OR(E328="",F328=""),0,((F328-E328)+(F328&lt;E328))*24-N(G328)/60)</f>
        <v>0</v>
      </c>
      <c r="I328" s="11"/>
      <c r="J328" s="15" t="n">
        <f aca="false">IF(C328="",0,IFERROR(INDEX(Tarifas!$C$7:$C$26,MATCH(C328,Tarifas!$B$7:$B$26,0)),Tarifas!$C$4))</f>
        <v>0</v>
      </c>
      <c r="K328" s="16" t="n">
        <f aca="false">IF(I328="Sí",H328*J328,0)</f>
        <v>0</v>
      </c>
      <c r="L328" s="17" t="str">
        <f aca="false">IF(B328="","",MONTH(B328))</f>
        <v/>
      </c>
    </row>
    <row r="329" customFormat="false" ht="15" hidden="false" customHeight="false" outlineLevel="0" collapsed="false">
      <c r="B329" s="10"/>
      <c r="C329" s="11"/>
      <c r="D329" s="11"/>
      <c r="E329" s="12"/>
      <c r="F329" s="12"/>
      <c r="G329" s="13"/>
      <c r="H329" s="14" t="n">
        <f aca="false">IF(OR(E329="",F329=""),0,((F329-E329)+(F329&lt;E329))*24-N(G329)/60)</f>
        <v>0</v>
      </c>
      <c r="I329" s="11"/>
      <c r="J329" s="15" t="n">
        <f aca="false">IF(C329="",0,IFERROR(INDEX(Tarifas!$C$7:$C$26,MATCH(C329,Tarifas!$B$7:$B$26,0)),Tarifas!$C$4))</f>
        <v>0</v>
      </c>
      <c r="K329" s="16" t="n">
        <f aca="false">IF(I329="Sí",H329*J329,0)</f>
        <v>0</v>
      </c>
      <c r="L329" s="17" t="str">
        <f aca="false">IF(B329="","",MONTH(B329))</f>
        <v/>
      </c>
    </row>
    <row r="330" customFormat="false" ht="15" hidden="false" customHeight="false" outlineLevel="0" collapsed="false">
      <c r="B330" s="10"/>
      <c r="C330" s="11"/>
      <c r="D330" s="11"/>
      <c r="E330" s="12"/>
      <c r="F330" s="12"/>
      <c r="G330" s="13"/>
      <c r="H330" s="14" t="n">
        <f aca="false">IF(OR(E330="",F330=""),0,((F330-E330)+(F330&lt;E330))*24-N(G330)/60)</f>
        <v>0</v>
      </c>
      <c r="I330" s="11"/>
      <c r="J330" s="15" t="n">
        <f aca="false">IF(C330="",0,IFERROR(INDEX(Tarifas!$C$7:$C$26,MATCH(C330,Tarifas!$B$7:$B$26,0)),Tarifas!$C$4))</f>
        <v>0</v>
      </c>
      <c r="K330" s="16" t="n">
        <f aca="false">IF(I330="Sí",H330*J330,0)</f>
        <v>0</v>
      </c>
      <c r="L330" s="17" t="str">
        <f aca="false">IF(B330="","",MONTH(B330))</f>
        <v/>
      </c>
    </row>
    <row r="331" customFormat="false" ht="15" hidden="false" customHeight="false" outlineLevel="0" collapsed="false">
      <c r="B331" s="10"/>
      <c r="C331" s="11"/>
      <c r="D331" s="11"/>
      <c r="E331" s="12"/>
      <c r="F331" s="12"/>
      <c r="G331" s="13"/>
      <c r="H331" s="14" t="n">
        <f aca="false">IF(OR(E331="",F331=""),0,((F331-E331)+(F331&lt;E331))*24-N(G331)/60)</f>
        <v>0</v>
      </c>
      <c r="I331" s="11"/>
      <c r="J331" s="15" t="n">
        <f aca="false">IF(C331="",0,IFERROR(INDEX(Tarifas!$C$7:$C$26,MATCH(C331,Tarifas!$B$7:$B$26,0)),Tarifas!$C$4))</f>
        <v>0</v>
      </c>
      <c r="K331" s="16" t="n">
        <f aca="false">IF(I331="Sí",H331*J331,0)</f>
        <v>0</v>
      </c>
      <c r="L331" s="17" t="str">
        <f aca="false">IF(B331="","",MONTH(B331))</f>
        <v/>
      </c>
    </row>
    <row r="332" customFormat="false" ht="15" hidden="false" customHeight="false" outlineLevel="0" collapsed="false">
      <c r="B332" s="10"/>
      <c r="C332" s="11"/>
      <c r="D332" s="11"/>
      <c r="E332" s="12"/>
      <c r="F332" s="12"/>
      <c r="G332" s="13"/>
      <c r="H332" s="14" t="n">
        <f aca="false">IF(OR(E332="",F332=""),0,((F332-E332)+(F332&lt;E332))*24-N(G332)/60)</f>
        <v>0</v>
      </c>
      <c r="I332" s="11"/>
      <c r="J332" s="15" t="n">
        <f aca="false">IF(C332="",0,IFERROR(INDEX(Tarifas!$C$7:$C$26,MATCH(C332,Tarifas!$B$7:$B$26,0)),Tarifas!$C$4))</f>
        <v>0</v>
      </c>
      <c r="K332" s="16" t="n">
        <f aca="false">IF(I332="Sí",H332*J332,0)</f>
        <v>0</v>
      </c>
      <c r="L332" s="17" t="str">
        <f aca="false">IF(B332="","",MONTH(B332))</f>
        <v/>
      </c>
    </row>
    <row r="333" customFormat="false" ht="15" hidden="false" customHeight="false" outlineLevel="0" collapsed="false">
      <c r="B333" s="10"/>
      <c r="C333" s="11"/>
      <c r="D333" s="11"/>
      <c r="E333" s="12"/>
      <c r="F333" s="12"/>
      <c r="G333" s="13"/>
      <c r="H333" s="14" t="n">
        <f aca="false">IF(OR(E333="",F333=""),0,((F333-E333)+(F333&lt;E333))*24-N(G333)/60)</f>
        <v>0</v>
      </c>
      <c r="I333" s="11"/>
      <c r="J333" s="15" t="n">
        <f aca="false">IF(C333="",0,IFERROR(INDEX(Tarifas!$C$7:$C$26,MATCH(C333,Tarifas!$B$7:$B$26,0)),Tarifas!$C$4))</f>
        <v>0</v>
      </c>
      <c r="K333" s="16" t="n">
        <f aca="false">IF(I333="Sí",H333*J333,0)</f>
        <v>0</v>
      </c>
      <c r="L333" s="17" t="str">
        <f aca="false">IF(B333="","",MONTH(B333))</f>
        <v/>
      </c>
    </row>
    <row r="334" customFormat="false" ht="15" hidden="false" customHeight="false" outlineLevel="0" collapsed="false">
      <c r="B334" s="10"/>
      <c r="C334" s="11"/>
      <c r="D334" s="11"/>
      <c r="E334" s="12"/>
      <c r="F334" s="12"/>
      <c r="G334" s="13"/>
      <c r="H334" s="14" t="n">
        <f aca="false">IF(OR(E334="",F334=""),0,((F334-E334)+(F334&lt;E334))*24-N(G334)/60)</f>
        <v>0</v>
      </c>
      <c r="I334" s="11"/>
      <c r="J334" s="15" t="n">
        <f aca="false">IF(C334="",0,IFERROR(INDEX(Tarifas!$C$7:$C$26,MATCH(C334,Tarifas!$B$7:$B$26,0)),Tarifas!$C$4))</f>
        <v>0</v>
      </c>
      <c r="K334" s="16" t="n">
        <f aca="false">IF(I334="Sí",H334*J334,0)</f>
        <v>0</v>
      </c>
      <c r="L334" s="17" t="str">
        <f aca="false">IF(B334="","",MONTH(B334))</f>
        <v/>
      </c>
    </row>
    <row r="335" customFormat="false" ht="15" hidden="false" customHeight="false" outlineLevel="0" collapsed="false">
      <c r="B335" s="10"/>
      <c r="C335" s="11"/>
      <c r="D335" s="11"/>
      <c r="E335" s="12"/>
      <c r="F335" s="12"/>
      <c r="G335" s="13"/>
      <c r="H335" s="14" t="n">
        <f aca="false">IF(OR(E335="",F335=""),0,((F335-E335)+(F335&lt;E335))*24-N(G335)/60)</f>
        <v>0</v>
      </c>
      <c r="I335" s="11"/>
      <c r="J335" s="15" t="n">
        <f aca="false">IF(C335="",0,IFERROR(INDEX(Tarifas!$C$7:$C$26,MATCH(C335,Tarifas!$B$7:$B$26,0)),Tarifas!$C$4))</f>
        <v>0</v>
      </c>
      <c r="K335" s="16" t="n">
        <f aca="false">IF(I335="Sí",H335*J335,0)</f>
        <v>0</v>
      </c>
      <c r="L335" s="17" t="str">
        <f aca="false">IF(B335="","",MONTH(B335))</f>
        <v/>
      </c>
    </row>
    <row r="336" customFormat="false" ht="15" hidden="false" customHeight="false" outlineLevel="0" collapsed="false">
      <c r="B336" s="10"/>
      <c r="C336" s="11"/>
      <c r="D336" s="11"/>
      <c r="E336" s="12"/>
      <c r="F336" s="12"/>
      <c r="G336" s="13"/>
      <c r="H336" s="14" t="n">
        <f aca="false">IF(OR(E336="",F336=""),0,((F336-E336)+(F336&lt;E336))*24-N(G336)/60)</f>
        <v>0</v>
      </c>
      <c r="I336" s="11"/>
      <c r="J336" s="15" t="n">
        <f aca="false">IF(C336="",0,IFERROR(INDEX(Tarifas!$C$7:$C$26,MATCH(C336,Tarifas!$B$7:$B$26,0)),Tarifas!$C$4))</f>
        <v>0</v>
      </c>
      <c r="K336" s="16" t="n">
        <f aca="false">IF(I336="Sí",H336*J336,0)</f>
        <v>0</v>
      </c>
      <c r="L336" s="17" t="str">
        <f aca="false">IF(B336="","",MONTH(B336))</f>
        <v/>
      </c>
    </row>
    <row r="337" customFormat="false" ht="15" hidden="false" customHeight="false" outlineLevel="0" collapsed="false">
      <c r="B337" s="10"/>
      <c r="C337" s="11"/>
      <c r="D337" s="11"/>
      <c r="E337" s="12"/>
      <c r="F337" s="12"/>
      <c r="G337" s="13"/>
      <c r="H337" s="14" t="n">
        <f aca="false">IF(OR(E337="",F337=""),0,((F337-E337)+(F337&lt;E337))*24-N(G337)/60)</f>
        <v>0</v>
      </c>
      <c r="I337" s="11"/>
      <c r="J337" s="15" t="n">
        <f aca="false">IF(C337="",0,IFERROR(INDEX(Tarifas!$C$7:$C$26,MATCH(C337,Tarifas!$B$7:$B$26,0)),Tarifas!$C$4))</f>
        <v>0</v>
      </c>
      <c r="K337" s="16" t="n">
        <f aca="false">IF(I337="Sí",H337*J337,0)</f>
        <v>0</v>
      </c>
      <c r="L337" s="17" t="str">
        <f aca="false">IF(B337="","",MONTH(B337))</f>
        <v/>
      </c>
    </row>
    <row r="338" customFormat="false" ht="15" hidden="false" customHeight="false" outlineLevel="0" collapsed="false">
      <c r="B338" s="10"/>
      <c r="C338" s="11"/>
      <c r="D338" s="11"/>
      <c r="E338" s="12"/>
      <c r="F338" s="12"/>
      <c r="G338" s="13"/>
      <c r="H338" s="14" t="n">
        <f aca="false">IF(OR(E338="",F338=""),0,((F338-E338)+(F338&lt;E338))*24-N(G338)/60)</f>
        <v>0</v>
      </c>
      <c r="I338" s="11"/>
      <c r="J338" s="15" t="n">
        <f aca="false">IF(C338="",0,IFERROR(INDEX(Tarifas!$C$7:$C$26,MATCH(C338,Tarifas!$B$7:$B$26,0)),Tarifas!$C$4))</f>
        <v>0</v>
      </c>
      <c r="K338" s="16" t="n">
        <f aca="false">IF(I338="Sí",H338*J338,0)</f>
        <v>0</v>
      </c>
      <c r="L338" s="17" t="str">
        <f aca="false">IF(B338="","",MONTH(B338))</f>
        <v/>
      </c>
    </row>
    <row r="339" customFormat="false" ht="15" hidden="false" customHeight="false" outlineLevel="0" collapsed="false">
      <c r="B339" s="10"/>
      <c r="C339" s="11"/>
      <c r="D339" s="11"/>
      <c r="E339" s="12"/>
      <c r="F339" s="12"/>
      <c r="G339" s="13"/>
      <c r="H339" s="14" t="n">
        <f aca="false">IF(OR(E339="",F339=""),0,((F339-E339)+(F339&lt;E339))*24-N(G339)/60)</f>
        <v>0</v>
      </c>
      <c r="I339" s="11"/>
      <c r="J339" s="15" t="n">
        <f aca="false">IF(C339="",0,IFERROR(INDEX(Tarifas!$C$7:$C$26,MATCH(C339,Tarifas!$B$7:$B$26,0)),Tarifas!$C$4))</f>
        <v>0</v>
      </c>
      <c r="K339" s="16" t="n">
        <f aca="false">IF(I339="Sí",H339*J339,0)</f>
        <v>0</v>
      </c>
      <c r="L339" s="17" t="str">
        <f aca="false">IF(B339="","",MONTH(B339))</f>
        <v/>
      </c>
    </row>
    <row r="340" customFormat="false" ht="15" hidden="false" customHeight="false" outlineLevel="0" collapsed="false">
      <c r="B340" s="10"/>
      <c r="C340" s="11"/>
      <c r="D340" s="11"/>
      <c r="E340" s="12"/>
      <c r="F340" s="12"/>
      <c r="G340" s="13"/>
      <c r="H340" s="14" t="n">
        <f aca="false">IF(OR(E340="",F340=""),0,((F340-E340)+(F340&lt;E340))*24-N(G340)/60)</f>
        <v>0</v>
      </c>
      <c r="I340" s="11"/>
      <c r="J340" s="15" t="n">
        <f aca="false">IF(C340="",0,IFERROR(INDEX(Tarifas!$C$7:$C$26,MATCH(C340,Tarifas!$B$7:$B$26,0)),Tarifas!$C$4))</f>
        <v>0</v>
      </c>
      <c r="K340" s="16" t="n">
        <f aca="false">IF(I340="Sí",H340*J340,0)</f>
        <v>0</v>
      </c>
      <c r="L340" s="17" t="str">
        <f aca="false">IF(B340="","",MONTH(B340))</f>
        <v/>
      </c>
    </row>
    <row r="341" customFormat="false" ht="15" hidden="false" customHeight="false" outlineLevel="0" collapsed="false">
      <c r="B341" s="10"/>
      <c r="C341" s="11"/>
      <c r="D341" s="11"/>
      <c r="E341" s="12"/>
      <c r="F341" s="12"/>
      <c r="G341" s="13"/>
      <c r="H341" s="14" t="n">
        <f aca="false">IF(OR(E341="",F341=""),0,((F341-E341)+(F341&lt;E341))*24-N(G341)/60)</f>
        <v>0</v>
      </c>
      <c r="I341" s="11"/>
      <c r="J341" s="15" t="n">
        <f aca="false">IF(C341="",0,IFERROR(INDEX(Tarifas!$C$7:$C$26,MATCH(C341,Tarifas!$B$7:$B$26,0)),Tarifas!$C$4))</f>
        <v>0</v>
      </c>
      <c r="K341" s="16" t="n">
        <f aca="false">IF(I341="Sí",H341*J341,0)</f>
        <v>0</v>
      </c>
      <c r="L341" s="17" t="str">
        <f aca="false">IF(B341="","",MONTH(B341))</f>
        <v/>
      </c>
    </row>
    <row r="342" customFormat="false" ht="15" hidden="false" customHeight="false" outlineLevel="0" collapsed="false">
      <c r="B342" s="10"/>
      <c r="C342" s="11"/>
      <c r="D342" s="11"/>
      <c r="E342" s="12"/>
      <c r="F342" s="12"/>
      <c r="G342" s="13"/>
      <c r="H342" s="14" t="n">
        <f aca="false">IF(OR(E342="",F342=""),0,((F342-E342)+(F342&lt;E342))*24-N(G342)/60)</f>
        <v>0</v>
      </c>
      <c r="I342" s="11"/>
      <c r="J342" s="15" t="n">
        <f aca="false">IF(C342="",0,IFERROR(INDEX(Tarifas!$C$7:$C$26,MATCH(C342,Tarifas!$B$7:$B$26,0)),Tarifas!$C$4))</f>
        <v>0</v>
      </c>
      <c r="K342" s="16" t="n">
        <f aca="false">IF(I342="Sí",H342*J342,0)</f>
        <v>0</v>
      </c>
      <c r="L342" s="17" t="str">
        <f aca="false">IF(B342="","",MONTH(B342))</f>
        <v/>
      </c>
    </row>
    <row r="343" customFormat="false" ht="15" hidden="false" customHeight="false" outlineLevel="0" collapsed="false">
      <c r="B343" s="10"/>
      <c r="C343" s="11"/>
      <c r="D343" s="11"/>
      <c r="E343" s="12"/>
      <c r="F343" s="12"/>
      <c r="G343" s="13"/>
      <c r="H343" s="14" t="n">
        <f aca="false">IF(OR(E343="",F343=""),0,((F343-E343)+(F343&lt;E343))*24-N(G343)/60)</f>
        <v>0</v>
      </c>
      <c r="I343" s="11"/>
      <c r="J343" s="15" t="n">
        <f aca="false">IF(C343="",0,IFERROR(INDEX(Tarifas!$C$7:$C$26,MATCH(C343,Tarifas!$B$7:$B$26,0)),Tarifas!$C$4))</f>
        <v>0</v>
      </c>
      <c r="K343" s="16" t="n">
        <f aca="false">IF(I343="Sí",H343*J343,0)</f>
        <v>0</v>
      </c>
      <c r="L343" s="17" t="str">
        <f aca="false">IF(B343="","",MONTH(B343))</f>
        <v/>
      </c>
    </row>
    <row r="344" customFormat="false" ht="15" hidden="false" customHeight="false" outlineLevel="0" collapsed="false">
      <c r="B344" s="10"/>
      <c r="C344" s="11"/>
      <c r="D344" s="11"/>
      <c r="E344" s="12"/>
      <c r="F344" s="12"/>
      <c r="G344" s="13"/>
      <c r="H344" s="14" t="n">
        <f aca="false">IF(OR(E344="",F344=""),0,((F344-E344)+(F344&lt;E344))*24-N(G344)/60)</f>
        <v>0</v>
      </c>
      <c r="I344" s="11"/>
      <c r="J344" s="15" t="n">
        <f aca="false">IF(C344="",0,IFERROR(INDEX(Tarifas!$C$7:$C$26,MATCH(C344,Tarifas!$B$7:$B$26,0)),Tarifas!$C$4))</f>
        <v>0</v>
      </c>
      <c r="K344" s="16" t="n">
        <f aca="false">IF(I344="Sí",H344*J344,0)</f>
        <v>0</v>
      </c>
      <c r="L344" s="17" t="str">
        <f aca="false">IF(B344="","",MONTH(B344))</f>
        <v/>
      </c>
    </row>
    <row r="345" customFormat="false" ht="15" hidden="false" customHeight="false" outlineLevel="0" collapsed="false">
      <c r="B345" s="10"/>
      <c r="C345" s="11"/>
      <c r="D345" s="11"/>
      <c r="E345" s="12"/>
      <c r="F345" s="12"/>
      <c r="G345" s="13"/>
      <c r="H345" s="14" t="n">
        <f aca="false">IF(OR(E345="",F345=""),0,((F345-E345)+(F345&lt;E345))*24-N(G345)/60)</f>
        <v>0</v>
      </c>
      <c r="I345" s="11"/>
      <c r="J345" s="15" t="n">
        <f aca="false">IF(C345="",0,IFERROR(INDEX(Tarifas!$C$7:$C$26,MATCH(C345,Tarifas!$B$7:$B$26,0)),Tarifas!$C$4))</f>
        <v>0</v>
      </c>
      <c r="K345" s="16" t="n">
        <f aca="false">IF(I345="Sí",H345*J345,0)</f>
        <v>0</v>
      </c>
      <c r="L345" s="17" t="str">
        <f aca="false">IF(B345="","",MONTH(B345))</f>
        <v/>
      </c>
    </row>
    <row r="346" customFormat="false" ht="15" hidden="false" customHeight="false" outlineLevel="0" collapsed="false">
      <c r="B346" s="10"/>
      <c r="C346" s="11"/>
      <c r="D346" s="11"/>
      <c r="E346" s="12"/>
      <c r="F346" s="12"/>
      <c r="G346" s="13"/>
      <c r="H346" s="14" t="n">
        <f aca="false">IF(OR(E346="",F346=""),0,((F346-E346)+(F346&lt;E346))*24-N(G346)/60)</f>
        <v>0</v>
      </c>
      <c r="I346" s="11"/>
      <c r="J346" s="15" t="n">
        <f aca="false">IF(C346="",0,IFERROR(INDEX(Tarifas!$C$7:$C$26,MATCH(C346,Tarifas!$B$7:$B$26,0)),Tarifas!$C$4))</f>
        <v>0</v>
      </c>
      <c r="K346" s="16" t="n">
        <f aca="false">IF(I346="Sí",H346*J346,0)</f>
        <v>0</v>
      </c>
      <c r="L346" s="17" t="str">
        <f aca="false">IF(B346="","",MONTH(B346))</f>
        <v/>
      </c>
    </row>
    <row r="347" customFormat="false" ht="15" hidden="false" customHeight="false" outlineLevel="0" collapsed="false">
      <c r="B347" s="10"/>
      <c r="C347" s="11"/>
      <c r="D347" s="11"/>
      <c r="E347" s="12"/>
      <c r="F347" s="12"/>
      <c r="G347" s="13"/>
      <c r="H347" s="14" t="n">
        <f aca="false">IF(OR(E347="",F347=""),0,((F347-E347)+(F347&lt;E347))*24-N(G347)/60)</f>
        <v>0</v>
      </c>
      <c r="I347" s="11"/>
      <c r="J347" s="15" t="n">
        <f aca="false">IF(C347="",0,IFERROR(INDEX(Tarifas!$C$7:$C$26,MATCH(C347,Tarifas!$B$7:$B$26,0)),Tarifas!$C$4))</f>
        <v>0</v>
      </c>
      <c r="K347" s="16" t="n">
        <f aca="false">IF(I347="Sí",H347*J347,0)</f>
        <v>0</v>
      </c>
      <c r="L347" s="17" t="str">
        <f aca="false">IF(B347="","",MONTH(B347))</f>
        <v/>
      </c>
    </row>
    <row r="348" customFormat="false" ht="15" hidden="false" customHeight="false" outlineLevel="0" collapsed="false">
      <c r="B348" s="10"/>
      <c r="C348" s="11"/>
      <c r="D348" s="11"/>
      <c r="E348" s="12"/>
      <c r="F348" s="12"/>
      <c r="G348" s="13"/>
      <c r="H348" s="14" t="n">
        <f aca="false">IF(OR(E348="",F348=""),0,((F348-E348)+(F348&lt;E348))*24-N(G348)/60)</f>
        <v>0</v>
      </c>
      <c r="I348" s="11"/>
      <c r="J348" s="15" t="n">
        <f aca="false">IF(C348="",0,IFERROR(INDEX(Tarifas!$C$7:$C$26,MATCH(C348,Tarifas!$B$7:$B$26,0)),Tarifas!$C$4))</f>
        <v>0</v>
      </c>
      <c r="K348" s="16" t="n">
        <f aca="false">IF(I348="Sí",H348*J348,0)</f>
        <v>0</v>
      </c>
      <c r="L348" s="17" t="str">
        <f aca="false">IF(B348="","",MONTH(B348))</f>
        <v/>
      </c>
    </row>
    <row r="349" customFormat="false" ht="15" hidden="false" customHeight="false" outlineLevel="0" collapsed="false">
      <c r="B349" s="10"/>
      <c r="C349" s="11"/>
      <c r="D349" s="11"/>
      <c r="E349" s="12"/>
      <c r="F349" s="12"/>
      <c r="G349" s="13"/>
      <c r="H349" s="14" t="n">
        <f aca="false">IF(OR(E349="",F349=""),0,((F349-E349)+(F349&lt;E349))*24-N(G349)/60)</f>
        <v>0</v>
      </c>
      <c r="I349" s="11"/>
      <c r="J349" s="15" t="n">
        <f aca="false">IF(C349="",0,IFERROR(INDEX(Tarifas!$C$7:$C$26,MATCH(C349,Tarifas!$B$7:$B$26,0)),Tarifas!$C$4))</f>
        <v>0</v>
      </c>
      <c r="K349" s="16" t="n">
        <f aca="false">IF(I349="Sí",H349*J349,0)</f>
        <v>0</v>
      </c>
      <c r="L349" s="17" t="str">
        <f aca="false">IF(B349="","",MONTH(B349))</f>
        <v/>
      </c>
    </row>
    <row r="350" customFormat="false" ht="15" hidden="false" customHeight="false" outlineLevel="0" collapsed="false">
      <c r="B350" s="10"/>
      <c r="C350" s="11"/>
      <c r="D350" s="11"/>
      <c r="E350" s="12"/>
      <c r="F350" s="12"/>
      <c r="G350" s="13"/>
      <c r="H350" s="14" t="n">
        <f aca="false">IF(OR(E350="",F350=""),0,((F350-E350)+(F350&lt;E350))*24-N(G350)/60)</f>
        <v>0</v>
      </c>
      <c r="I350" s="11"/>
      <c r="J350" s="15" t="n">
        <f aca="false">IF(C350="",0,IFERROR(INDEX(Tarifas!$C$7:$C$26,MATCH(C350,Tarifas!$B$7:$B$26,0)),Tarifas!$C$4))</f>
        <v>0</v>
      </c>
      <c r="K350" s="16" t="n">
        <f aca="false">IF(I350="Sí",H350*J350,0)</f>
        <v>0</v>
      </c>
      <c r="L350" s="17" t="str">
        <f aca="false">IF(B350="","",MONTH(B350))</f>
        <v/>
      </c>
    </row>
    <row r="351" customFormat="false" ht="15" hidden="false" customHeight="false" outlineLevel="0" collapsed="false">
      <c r="B351" s="10"/>
      <c r="C351" s="11"/>
      <c r="D351" s="11"/>
      <c r="E351" s="12"/>
      <c r="F351" s="12"/>
      <c r="G351" s="13"/>
      <c r="H351" s="14" t="n">
        <f aca="false">IF(OR(E351="",F351=""),0,((F351-E351)+(F351&lt;E351))*24-N(G351)/60)</f>
        <v>0</v>
      </c>
      <c r="I351" s="11"/>
      <c r="J351" s="15" t="n">
        <f aca="false">IF(C351="",0,IFERROR(INDEX(Tarifas!$C$7:$C$26,MATCH(C351,Tarifas!$B$7:$B$26,0)),Tarifas!$C$4))</f>
        <v>0</v>
      </c>
      <c r="K351" s="16" t="n">
        <f aca="false">IF(I351="Sí",H351*J351,0)</f>
        <v>0</v>
      </c>
      <c r="L351" s="17" t="str">
        <f aca="false">IF(B351="","",MONTH(B351))</f>
        <v/>
      </c>
    </row>
    <row r="352" customFormat="false" ht="15" hidden="false" customHeight="false" outlineLevel="0" collapsed="false">
      <c r="B352" s="10"/>
      <c r="C352" s="11"/>
      <c r="D352" s="11"/>
      <c r="E352" s="12"/>
      <c r="F352" s="12"/>
      <c r="G352" s="13"/>
      <c r="H352" s="14" t="n">
        <f aca="false">IF(OR(E352="",F352=""),0,((F352-E352)+(F352&lt;E352))*24-N(G352)/60)</f>
        <v>0</v>
      </c>
      <c r="I352" s="11"/>
      <c r="J352" s="15" t="n">
        <f aca="false">IF(C352="",0,IFERROR(INDEX(Tarifas!$C$7:$C$26,MATCH(C352,Tarifas!$B$7:$B$26,0)),Tarifas!$C$4))</f>
        <v>0</v>
      </c>
      <c r="K352" s="16" t="n">
        <f aca="false">IF(I352="Sí",H352*J352,0)</f>
        <v>0</v>
      </c>
      <c r="L352" s="17" t="str">
        <f aca="false">IF(B352="","",MONTH(B352))</f>
        <v/>
      </c>
    </row>
    <row r="353" customFormat="false" ht="15" hidden="false" customHeight="false" outlineLevel="0" collapsed="false">
      <c r="B353" s="10"/>
      <c r="C353" s="11"/>
      <c r="D353" s="11"/>
      <c r="E353" s="12"/>
      <c r="F353" s="12"/>
      <c r="G353" s="13"/>
      <c r="H353" s="14" t="n">
        <f aca="false">IF(OR(E353="",F353=""),0,((F353-E353)+(F353&lt;E353))*24-N(G353)/60)</f>
        <v>0</v>
      </c>
      <c r="I353" s="11"/>
      <c r="J353" s="15" t="n">
        <f aca="false">IF(C353="",0,IFERROR(INDEX(Tarifas!$C$7:$C$26,MATCH(C353,Tarifas!$B$7:$B$26,0)),Tarifas!$C$4))</f>
        <v>0</v>
      </c>
      <c r="K353" s="16" t="n">
        <f aca="false">IF(I353="Sí",H353*J353,0)</f>
        <v>0</v>
      </c>
      <c r="L353" s="17" t="str">
        <f aca="false">IF(B353="","",MONTH(B353))</f>
        <v/>
      </c>
    </row>
    <row r="354" customFormat="false" ht="15" hidden="false" customHeight="false" outlineLevel="0" collapsed="false">
      <c r="B354" s="10"/>
      <c r="C354" s="11"/>
      <c r="D354" s="11"/>
      <c r="E354" s="12"/>
      <c r="F354" s="12"/>
      <c r="G354" s="13"/>
      <c r="H354" s="14" t="n">
        <f aca="false">IF(OR(E354="",F354=""),0,((F354-E354)+(F354&lt;E354))*24-N(G354)/60)</f>
        <v>0</v>
      </c>
      <c r="I354" s="11"/>
      <c r="J354" s="15" t="n">
        <f aca="false">IF(C354="",0,IFERROR(INDEX(Tarifas!$C$7:$C$26,MATCH(C354,Tarifas!$B$7:$B$26,0)),Tarifas!$C$4))</f>
        <v>0</v>
      </c>
      <c r="K354" s="16" t="n">
        <f aca="false">IF(I354="Sí",H354*J354,0)</f>
        <v>0</v>
      </c>
      <c r="L354" s="17" t="str">
        <f aca="false">IF(B354="","",MONTH(B354))</f>
        <v/>
      </c>
    </row>
    <row r="355" customFormat="false" ht="15" hidden="false" customHeight="false" outlineLevel="0" collapsed="false">
      <c r="B355" s="10"/>
      <c r="C355" s="11"/>
      <c r="D355" s="11"/>
      <c r="E355" s="12"/>
      <c r="F355" s="12"/>
      <c r="G355" s="13"/>
      <c r="H355" s="14" t="n">
        <f aca="false">IF(OR(E355="",F355=""),0,((F355-E355)+(F355&lt;E355))*24-N(G355)/60)</f>
        <v>0</v>
      </c>
      <c r="I355" s="11"/>
      <c r="J355" s="15" t="n">
        <f aca="false">IF(C355="",0,IFERROR(INDEX(Tarifas!$C$7:$C$26,MATCH(C355,Tarifas!$B$7:$B$26,0)),Tarifas!$C$4))</f>
        <v>0</v>
      </c>
      <c r="K355" s="16" t="n">
        <f aca="false">IF(I355="Sí",H355*J355,0)</f>
        <v>0</v>
      </c>
      <c r="L355" s="17" t="str">
        <f aca="false">IF(B355="","",MONTH(B355))</f>
        <v/>
      </c>
    </row>
    <row r="356" customFormat="false" ht="15" hidden="false" customHeight="false" outlineLevel="0" collapsed="false">
      <c r="B356" s="10"/>
      <c r="C356" s="11"/>
      <c r="D356" s="11"/>
      <c r="E356" s="12"/>
      <c r="F356" s="12"/>
      <c r="G356" s="13"/>
      <c r="H356" s="14" t="n">
        <f aca="false">IF(OR(E356="",F356=""),0,((F356-E356)+(F356&lt;E356))*24-N(G356)/60)</f>
        <v>0</v>
      </c>
      <c r="I356" s="11"/>
      <c r="J356" s="15" t="n">
        <f aca="false">IF(C356="",0,IFERROR(INDEX(Tarifas!$C$7:$C$26,MATCH(C356,Tarifas!$B$7:$B$26,0)),Tarifas!$C$4))</f>
        <v>0</v>
      </c>
      <c r="K356" s="16" t="n">
        <f aca="false">IF(I356="Sí",H356*J356,0)</f>
        <v>0</v>
      </c>
      <c r="L356" s="17" t="str">
        <f aca="false">IF(B356="","",MONTH(B356))</f>
        <v/>
      </c>
    </row>
    <row r="357" customFormat="false" ht="15" hidden="false" customHeight="false" outlineLevel="0" collapsed="false">
      <c r="B357" s="10"/>
      <c r="C357" s="11"/>
      <c r="D357" s="11"/>
      <c r="E357" s="12"/>
      <c r="F357" s="12"/>
      <c r="G357" s="13"/>
      <c r="H357" s="14" t="n">
        <f aca="false">IF(OR(E357="",F357=""),0,((F357-E357)+(F357&lt;E357))*24-N(G357)/60)</f>
        <v>0</v>
      </c>
      <c r="I357" s="11"/>
      <c r="J357" s="15" t="n">
        <f aca="false">IF(C357="",0,IFERROR(INDEX(Tarifas!$C$7:$C$26,MATCH(C357,Tarifas!$B$7:$B$26,0)),Tarifas!$C$4))</f>
        <v>0</v>
      </c>
      <c r="K357" s="16" t="n">
        <f aca="false">IF(I357="Sí",H357*J357,0)</f>
        <v>0</v>
      </c>
      <c r="L357" s="17" t="str">
        <f aca="false">IF(B357="","",MONTH(B357))</f>
        <v/>
      </c>
    </row>
    <row r="358" customFormat="false" ht="15" hidden="false" customHeight="false" outlineLevel="0" collapsed="false">
      <c r="B358" s="10"/>
      <c r="C358" s="11"/>
      <c r="D358" s="11"/>
      <c r="E358" s="12"/>
      <c r="F358" s="12"/>
      <c r="G358" s="13"/>
      <c r="H358" s="14" t="n">
        <f aca="false">IF(OR(E358="",F358=""),0,((F358-E358)+(F358&lt;E358))*24-N(G358)/60)</f>
        <v>0</v>
      </c>
      <c r="I358" s="11"/>
      <c r="J358" s="15" t="n">
        <f aca="false">IF(C358="",0,IFERROR(INDEX(Tarifas!$C$7:$C$26,MATCH(C358,Tarifas!$B$7:$B$26,0)),Tarifas!$C$4))</f>
        <v>0</v>
      </c>
      <c r="K358" s="16" t="n">
        <f aca="false">IF(I358="Sí",H358*J358,0)</f>
        <v>0</v>
      </c>
      <c r="L358" s="17" t="str">
        <f aca="false">IF(B358="","",MONTH(B358))</f>
        <v/>
      </c>
    </row>
    <row r="359" customFormat="false" ht="15" hidden="false" customHeight="false" outlineLevel="0" collapsed="false">
      <c r="B359" s="10"/>
      <c r="C359" s="11"/>
      <c r="D359" s="11"/>
      <c r="E359" s="12"/>
      <c r="F359" s="12"/>
      <c r="G359" s="13"/>
      <c r="H359" s="14" t="n">
        <f aca="false">IF(OR(E359="",F359=""),0,((F359-E359)+(F359&lt;E359))*24-N(G359)/60)</f>
        <v>0</v>
      </c>
      <c r="I359" s="11"/>
      <c r="J359" s="15" t="n">
        <f aca="false">IF(C359="",0,IFERROR(INDEX(Tarifas!$C$7:$C$26,MATCH(C359,Tarifas!$B$7:$B$26,0)),Tarifas!$C$4))</f>
        <v>0</v>
      </c>
      <c r="K359" s="16" t="n">
        <f aca="false">IF(I359="Sí",H359*J359,0)</f>
        <v>0</v>
      </c>
      <c r="L359" s="17" t="str">
        <f aca="false">IF(B359="","",MONTH(B359))</f>
        <v/>
      </c>
    </row>
    <row r="360" customFormat="false" ht="15" hidden="false" customHeight="false" outlineLevel="0" collapsed="false">
      <c r="B360" s="10"/>
      <c r="C360" s="11"/>
      <c r="D360" s="11"/>
      <c r="E360" s="12"/>
      <c r="F360" s="12"/>
      <c r="G360" s="13"/>
      <c r="H360" s="14" t="n">
        <f aca="false">IF(OR(E360="",F360=""),0,((F360-E360)+(F360&lt;E360))*24-N(G360)/60)</f>
        <v>0</v>
      </c>
      <c r="I360" s="11"/>
      <c r="J360" s="15" t="n">
        <f aca="false">IF(C360="",0,IFERROR(INDEX(Tarifas!$C$7:$C$26,MATCH(C360,Tarifas!$B$7:$B$26,0)),Tarifas!$C$4))</f>
        <v>0</v>
      </c>
      <c r="K360" s="16" t="n">
        <f aca="false">IF(I360="Sí",H360*J360,0)</f>
        <v>0</v>
      </c>
      <c r="L360" s="17" t="str">
        <f aca="false">IF(B360="","",MONTH(B360))</f>
        <v/>
      </c>
    </row>
    <row r="361" customFormat="false" ht="15" hidden="false" customHeight="false" outlineLevel="0" collapsed="false">
      <c r="B361" s="10"/>
      <c r="C361" s="11"/>
      <c r="D361" s="11"/>
      <c r="E361" s="12"/>
      <c r="F361" s="12"/>
      <c r="G361" s="13"/>
      <c r="H361" s="14" t="n">
        <f aca="false">IF(OR(E361="",F361=""),0,((F361-E361)+(F361&lt;E361))*24-N(G361)/60)</f>
        <v>0</v>
      </c>
      <c r="I361" s="11"/>
      <c r="J361" s="15" t="n">
        <f aca="false">IF(C361="",0,IFERROR(INDEX(Tarifas!$C$7:$C$26,MATCH(C361,Tarifas!$B$7:$B$26,0)),Tarifas!$C$4))</f>
        <v>0</v>
      </c>
      <c r="K361" s="16" t="n">
        <f aca="false">IF(I361="Sí",H361*J361,0)</f>
        <v>0</v>
      </c>
      <c r="L361" s="17" t="str">
        <f aca="false">IF(B361="","",MONTH(B361))</f>
        <v/>
      </c>
    </row>
    <row r="362" customFormat="false" ht="15" hidden="false" customHeight="false" outlineLevel="0" collapsed="false">
      <c r="B362" s="10"/>
      <c r="C362" s="11"/>
      <c r="D362" s="11"/>
      <c r="E362" s="12"/>
      <c r="F362" s="12"/>
      <c r="G362" s="13"/>
      <c r="H362" s="14" t="n">
        <f aca="false">IF(OR(E362="",F362=""),0,((F362-E362)+(F362&lt;E362))*24-N(G362)/60)</f>
        <v>0</v>
      </c>
      <c r="I362" s="11"/>
      <c r="J362" s="15" t="n">
        <f aca="false">IF(C362="",0,IFERROR(INDEX(Tarifas!$C$7:$C$26,MATCH(C362,Tarifas!$B$7:$B$26,0)),Tarifas!$C$4))</f>
        <v>0</v>
      </c>
      <c r="K362" s="16" t="n">
        <f aca="false">IF(I362="Sí",H362*J362,0)</f>
        <v>0</v>
      </c>
      <c r="L362" s="17" t="str">
        <f aca="false">IF(B362="","",MONTH(B362))</f>
        <v/>
      </c>
    </row>
    <row r="363" customFormat="false" ht="15" hidden="false" customHeight="false" outlineLevel="0" collapsed="false">
      <c r="B363" s="10"/>
      <c r="C363" s="11"/>
      <c r="D363" s="11"/>
      <c r="E363" s="12"/>
      <c r="F363" s="12"/>
      <c r="G363" s="13"/>
      <c r="H363" s="14" t="n">
        <f aca="false">IF(OR(E363="",F363=""),0,((F363-E363)+(F363&lt;E363))*24-N(G363)/60)</f>
        <v>0</v>
      </c>
      <c r="I363" s="11"/>
      <c r="J363" s="15" t="n">
        <f aca="false">IF(C363="",0,IFERROR(INDEX(Tarifas!$C$7:$C$26,MATCH(C363,Tarifas!$B$7:$B$26,0)),Tarifas!$C$4))</f>
        <v>0</v>
      </c>
      <c r="K363" s="16" t="n">
        <f aca="false">IF(I363="Sí",H363*J363,0)</f>
        <v>0</v>
      </c>
      <c r="L363" s="17" t="str">
        <f aca="false">IF(B363="","",MONTH(B363))</f>
        <v/>
      </c>
    </row>
    <row r="364" customFormat="false" ht="15" hidden="false" customHeight="false" outlineLevel="0" collapsed="false">
      <c r="B364" s="10"/>
      <c r="C364" s="11"/>
      <c r="D364" s="11"/>
      <c r="E364" s="12"/>
      <c r="F364" s="12"/>
      <c r="G364" s="13"/>
      <c r="H364" s="14" t="n">
        <f aca="false">IF(OR(E364="",F364=""),0,((F364-E364)+(F364&lt;E364))*24-N(G364)/60)</f>
        <v>0</v>
      </c>
      <c r="I364" s="11"/>
      <c r="J364" s="15" t="n">
        <f aca="false">IF(C364="",0,IFERROR(INDEX(Tarifas!$C$7:$C$26,MATCH(C364,Tarifas!$B$7:$B$26,0)),Tarifas!$C$4))</f>
        <v>0</v>
      </c>
      <c r="K364" s="16" t="n">
        <f aca="false">IF(I364="Sí",H364*J364,0)</f>
        <v>0</v>
      </c>
      <c r="L364" s="17" t="str">
        <f aca="false">IF(B364="","",MONTH(B364))</f>
        <v/>
      </c>
    </row>
    <row r="365" customFormat="false" ht="15" hidden="false" customHeight="false" outlineLevel="0" collapsed="false">
      <c r="B365" s="10"/>
      <c r="C365" s="11"/>
      <c r="D365" s="11"/>
      <c r="E365" s="12"/>
      <c r="F365" s="12"/>
      <c r="G365" s="13"/>
      <c r="H365" s="14" t="n">
        <f aca="false">IF(OR(E365="",F365=""),0,((F365-E365)+(F365&lt;E365))*24-N(G365)/60)</f>
        <v>0</v>
      </c>
      <c r="I365" s="11"/>
      <c r="J365" s="15" t="n">
        <f aca="false">IF(C365="",0,IFERROR(INDEX(Tarifas!$C$7:$C$26,MATCH(C365,Tarifas!$B$7:$B$26,0)),Tarifas!$C$4))</f>
        <v>0</v>
      </c>
      <c r="K365" s="16" t="n">
        <f aca="false">IF(I365="Sí",H365*J365,0)</f>
        <v>0</v>
      </c>
      <c r="L365" s="17" t="str">
        <f aca="false">IF(B365="","",MONTH(B365))</f>
        <v/>
      </c>
    </row>
    <row r="366" customFormat="false" ht="15" hidden="false" customHeight="false" outlineLevel="0" collapsed="false">
      <c r="B366" s="10"/>
      <c r="C366" s="11"/>
      <c r="D366" s="11"/>
      <c r="E366" s="12"/>
      <c r="F366" s="12"/>
      <c r="G366" s="13"/>
      <c r="H366" s="14" t="n">
        <f aca="false">IF(OR(E366="",F366=""),0,((F366-E366)+(F366&lt;E366))*24-N(G366)/60)</f>
        <v>0</v>
      </c>
      <c r="I366" s="11"/>
      <c r="J366" s="15" t="n">
        <f aca="false">IF(C366="",0,IFERROR(INDEX(Tarifas!$C$7:$C$26,MATCH(C366,Tarifas!$B$7:$B$26,0)),Tarifas!$C$4))</f>
        <v>0</v>
      </c>
      <c r="K366" s="16" t="n">
        <f aca="false">IF(I366="Sí",H366*J366,0)</f>
        <v>0</v>
      </c>
      <c r="L366" s="17" t="str">
        <f aca="false">IF(B366="","",MONTH(B366))</f>
        <v/>
      </c>
    </row>
    <row r="367" customFormat="false" ht="15" hidden="false" customHeight="false" outlineLevel="0" collapsed="false">
      <c r="B367" s="10"/>
      <c r="C367" s="11"/>
      <c r="D367" s="11"/>
      <c r="E367" s="12"/>
      <c r="F367" s="12"/>
      <c r="G367" s="13"/>
      <c r="H367" s="14" t="n">
        <f aca="false">IF(OR(E367="",F367=""),0,((F367-E367)+(F367&lt;E367))*24-N(G367)/60)</f>
        <v>0</v>
      </c>
      <c r="I367" s="11"/>
      <c r="J367" s="15" t="n">
        <f aca="false">IF(C367="",0,IFERROR(INDEX(Tarifas!$C$7:$C$26,MATCH(C367,Tarifas!$B$7:$B$26,0)),Tarifas!$C$4))</f>
        <v>0</v>
      </c>
      <c r="K367" s="16" t="n">
        <f aca="false">IF(I367="Sí",H367*J367,0)</f>
        <v>0</v>
      </c>
      <c r="L367" s="17" t="str">
        <f aca="false">IF(B367="","",MONTH(B367))</f>
        <v/>
      </c>
    </row>
    <row r="368" customFormat="false" ht="15" hidden="false" customHeight="false" outlineLevel="0" collapsed="false">
      <c r="B368" s="10"/>
      <c r="C368" s="11"/>
      <c r="D368" s="11"/>
      <c r="E368" s="12"/>
      <c r="F368" s="12"/>
      <c r="G368" s="13"/>
      <c r="H368" s="14" t="n">
        <f aca="false">IF(OR(E368="",F368=""),0,((F368-E368)+(F368&lt;E368))*24-N(G368)/60)</f>
        <v>0</v>
      </c>
      <c r="I368" s="11"/>
      <c r="J368" s="15" t="n">
        <f aca="false">IF(C368="",0,IFERROR(INDEX(Tarifas!$C$7:$C$26,MATCH(C368,Tarifas!$B$7:$B$26,0)),Tarifas!$C$4))</f>
        <v>0</v>
      </c>
      <c r="K368" s="16" t="n">
        <f aca="false">IF(I368="Sí",H368*J368,0)</f>
        <v>0</v>
      </c>
      <c r="L368" s="17" t="str">
        <f aca="false">IF(B368="","",MONTH(B368))</f>
        <v/>
      </c>
    </row>
    <row r="369" customFormat="false" ht="15" hidden="false" customHeight="false" outlineLevel="0" collapsed="false">
      <c r="B369" s="10"/>
      <c r="C369" s="11"/>
      <c r="D369" s="11"/>
      <c r="E369" s="12"/>
      <c r="F369" s="12"/>
      <c r="G369" s="13"/>
      <c r="H369" s="14" t="n">
        <f aca="false">IF(OR(E369="",F369=""),0,((F369-E369)+(F369&lt;E369))*24-N(G369)/60)</f>
        <v>0</v>
      </c>
      <c r="I369" s="11"/>
      <c r="J369" s="15" t="n">
        <f aca="false">IF(C369="",0,IFERROR(INDEX(Tarifas!$C$7:$C$26,MATCH(C369,Tarifas!$B$7:$B$26,0)),Tarifas!$C$4))</f>
        <v>0</v>
      </c>
      <c r="K369" s="16" t="n">
        <f aca="false">IF(I369="Sí",H369*J369,0)</f>
        <v>0</v>
      </c>
      <c r="L369" s="17" t="str">
        <f aca="false">IF(B369="","",MONTH(B369))</f>
        <v/>
      </c>
    </row>
    <row r="370" customFormat="false" ht="15" hidden="false" customHeight="false" outlineLevel="0" collapsed="false">
      <c r="B370" s="10"/>
      <c r="C370" s="11"/>
      <c r="D370" s="11"/>
      <c r="E370" s="12"/>
      <c r="F370" s="12"/>
      <c r="G370" s="13"/>
      <c r="H370" s="14" t="n">
        <f aca="false">IF(OR(E370="",F370=""),0,((F370-E370)+(F370&lt;E370))*24-N(G370)/60)</f>
        <v>0</v>
      </c>
      <c r="I370" s="11"/>
      <c r="J370" s="15" t="n">
        <f aca="false">IF(C370="",0,IFERROR(INDEX(Tarifas!$C$7:$C$26,MATCH(C370,Tarifas!$B$7:$B$26,0)),Tarifas!$C$4))</f>
        <v>0</v>
      </c>
      <c r="K370" s="16" t="n">
        <f aca="false">IF(I370="Sí",H370*J370,0)</f>
        <v>0</v>
      </c>
      <c r="L370" s="17" t="str">
        <f aca="false">IF(B370="","",MONTH(B370))</f>
        <v/>
      </c>
    </row>
    <row r="371" customFormat="false" ht="15" hidden="false" customHeight="false" outlineLevel="0" collapsed="false">
      <c r="B371" s="10"/>
      <c r="C371" s="11"/>
      <c r="D371" s="11"/>
      <c r="E371" s="12"/>
      <c r="F371" s="12"/>
      <c r="G371" s="13"/>
      <c r="H371" s="14" t="n">
        <f aca="false">IF(OR(E371="",F371=""),0,((F371-E371)+(F371&lt;E371))*24-N(G371)/60)</f>
        <v>0</v>
      </c>
      <c r="I371" s="11"/>
      <c r="J371" s="15" t="n">
        <f aca="false">IF(C371="",0,IFERROR(INDEX(Tarifas!$C$7:$C$26,MATCH(C371,Tarifas!$B$7:$B$26,0)),Tarifas!$C$4))</f>
        <v>0</v>
      </c>
      <c r="K371" s="16" t="n">
        <f aca="false">IF(I371="Sí",H371*J371,0)</f>
        <v>0</v>
      </c>
      <c r="L371" s="17" t="str">
        <f aca="false">IF(B371="","",MONTH(B371))</f>
        <v/>
      </c>
    </row>
    <row r="372" customFormat="false" ht="15" hidden="false" customHeight="false" outlineLevel="0" collapsed="false">
      <c r="B372" s="10"/>
      <c r="C372" s="11"/>
      <c r="D372" s="11"/>
      <c r="E372" s="12"/>
      <c r="F372" s="12"/>
      <c r="G372" s="13"/>
      <c r="H372" s="14" t="n">
        <f aca="false">IF(OR(E372="",F372=""),0,((F372-E372)+(F372&lt;E372))*24-N(G372)/60)</f>
        <v>0</v>
      </c>
      <c r="I372" s="11"/>
      <c r="J372" s="15" t="n">
        <f aca="false">IF(C372="",0,IFERROR(INDEX(Tarifas!$C$7:$C$26,MATCH(C372,Tarifas!$B$7:$B$26,0)),Tarifas!$C$4))</f>
        <v>0</v>
      </c>
      <c r="K372" s="16" t="n">
        <f aca="false">IF(I372="Sí",H372*J372,0)</f>
        <v>0</v>
      </c>
      <c r="L372" s="17" t="str">
        <f aca="false">IF(B372="","",MONTH(B372))</f>
        <v/>
      </c>
    </row>
    <row r="373" customFormat="false" ht="15" hidden="false" customHeight="false" outlineLevel="0" collapsed="false">
      <c r="B373" s="10"/>
      <c r="C373" s="11"/>
      <c r="D373" s="11"/>
      <c r="E373" s="12"/>
      <c r="F373" s="12"/>
      <c r="G373" s="13"/>
      <c r="H373" s="14" t="n">
        <f aca="false">IF(OR(E373="",F373=""),0,((F373-E373)+(F373&lt;E373))*24-N(G373)/60)</f>
        <v>0</v>
      </c>
      <c r="I373" s="11"/>
      <c r="J373" s="15" t="n">
        <f aca="false">IF(C373="",0,IFERROR(INDEX(Tarifas!$C$7:$C$26,MATCH(C373,Tarifas!$B$7:$B$26,0)),Tarifas!$C$4))</f>
        <v>0</v>
      </c>
      <c r="K373" s="16" t="n">
        <f aca="false">IF(I373="Sí",H373*J373,0)</f>
        <v>0</v>
      </c>
      <c r="L373" s="17" t="str">
        <f aca="false">IF(B373="","",MONTH(B373))</f>
        <v/>
      </c>
    </row>
    <row r="374" customFormat="false" ht="15" hidden="false" customHeight="false" outlineLevel="0" collapsed="false">
      <c r="B374" s="10"/>
      <c r="C374" s="11"/>
      <c r="D374" s="11"/>
      <c r="E374" s="12"/>
      <c r="F374" s="12"/>
      <c r="G374" s="13"/>
      <c r="H374" s="14" t="n">
        <f aca="false">IF(OR(E374="",F374=""),0,((F374-E374)+(F374&lt;E374))*24-N(G374)/60)</f>
        <v>0</v>
      </c>
      <c r="I374" s="11"/>
      <c r="J374" s="15" t="n">
        <f aca="false">IF(C374="",0,IFERROR(INDEX(Tarifas!$C$7:$C$26,MATCH(C374,Tarifas!$B$7:$B$26,0)),Tarifas!$C$4))</f>
        <v>0</v>
      </c>
      <c r="K374" s="16" t="n">
        <f aca="false">IF(I374="Sí",H374*J374,0)</f>
        <v>0</v>
      </c>
      <c r="L374" s="17" t="str">
        <f aca="false">IF(B374="","",MONTH(B374))</f>
        <v/>
      </c>
    </row>
    <row r="375" customFormat="false" ht="15" hidden="false" customHeight="false" outlineLevel="0" collapsed="false">
      <c r="B375" s="10"/>
      <c r="C375" s="11"/>
      <c r="D375" s="11"/>
      <c r="E375" s="12"/>
      <c r="F375" s="12"/>
      <c r="G375" s="13"/>
      <c r="H375" s="14" t="n">
        <f aca="false">IF(OR(E375="",F375=""),0,((F375-E375)+(F375&lt;E375))*24-N(G375)/60)</f>
        <v>0</v>
      </c>
      <c r="I375" s="11"/>
      <c r="J375" s="15" t="n">
        <f aca="false">IF(C375="",0,IFERROR(INDEX(Tarifas!$C$7:$C$26,MATCH(C375,Tarifas!$B$7:$B$26,0)),Tarifas!$C$4))</f>
        <v>0</v>
      </c>
      <c r="K375" s="16" t="n">
        <f aca="false">IF(I375="Sí",H375*J375,0)</f>
        <v>0</v>
      </c>
      <c r="L375" s="17" t="str">
        <f aca="false">IF(B375="","",MONTH(B375))</f>
        <v/>
      </c>
    </row>
    <row r="376" customFormat="false" ht="15" hidden="false" customHeight="false" outlineLevel="0" collapsed="false">
      <c r="B376" s="10"/>
      <c r="C376" s="11"/>
      <c r="D376" s="11"/>
      <c r="E376" s="12"/>
      <c r="F376" s="12"/>
      <c r="G376" s="13"/>
      <c r="H376" s="14" t="n">
        <f aca="false">IF(OR(E376="",F376=""),0,((F376-E376)+(F376&lt;E376))*24-N(G376)/60)</f>
        <v>0</v>
      </c>
      <c r="I376" s="11"/>
      <c r="J376" s="15" t="n">
        <f aca="false">IF(C376="",0,IFERROR(INDEX(Tarifas!$C$7:$C$26,MATCH(C376,Tarifas!$B$7:$B$26,0)),Tarifas!$C$4))</f>
        <v>0</v>
      </c>
      <c r="K376" s="16" t="n">
        <f aca="false">IF(I376="Sí",H376*J376,0)</f>
        <v>0</v>
      </c>
      <c r="L376" s="17" t="str">
        <f aca="false">IF(B376="","",MONTH(B376))</f>
        <v/>
      </c>
    </row>
    <row r="377" customFormat="false" ht="15" hidden="false" customHeight="false" outlineLevel="0" collapsed="false">
      <c r="B377" s="10"/>
      <c r="C377" s="11"/>
      <c r="D377" s="11"/>
      <c r="E377" s="12"/>
      <c r="F377" s="12"/>
      <c r="G377" s="13"/>
      <c r="H377" s="14" t="n">
        <f aca="false">IF(OR(E377="",F377=""),0,((F377-E377)+(F377&lt;E377))*24-N(G377)/60)</f>
        <v>0</v>
      </c>
      <c r="I377" s="11"/>
      <c r="J377" s="15" t="n">
        <f aca="false">IF(C377="",0,IFERROR(INDEX(Tarifas!$C$7:$C$26,MATCH(C377,Tarifas!$B$7:$B$26,0)),Tarifas!$C$4))</f>
        <v>0</v>
      </c>
      <c r="K377" s="16" t="n">
        <f aca="false">IF(I377="Sí",H377*J377,0)</f>
        <v>0</v>
      </c>
      <c r="L377" s="17" t="str">
        <f aca="false">IF(B377="","",MONTH(B377))</f>
        <v/>
      </c>
    </row>
    <row r="378" customFormat="false" ht="15" hidden="false" customHeight="false" outlineLevel="0" collapsed="false">
      <c r="B378" s="10"/>
      <c r="C378" s="11"/>
      <c r="D378" s="11"/>
      <c r="E378" s="12"/>
      <c r="F378" s="12"/>
      <c r="G378" s="13"/>
      <c r="H378" s="14" t="n">
        <f aca="false">IF(OR(E378="",F378=""),0,((F378-E378)+(F378&lt;E378))*24-N(G378)/60)</f>
        <v>0</v>
      </c>
      <c r="I378" s="11"/>
      <c r="J378" s="15" t="n">
        <f aca="false">IF(C378="",0,IFERROR(INDEX(Tarifas!$C$7:$C$26,MATCH(C378,Tarifas!$B$7:$B$26,0)),Tarifas!$C$4))</f>
        <v>0</v>
      </c>
      <c r="K378" s="16" t="n">
        <f aca="false">IF(I378="Sí",H378*J378,0)</f>
        <v>0</v>
      </c>
      <c r="L378" s="17" t="str">
        <f aca="false">IF(B378="","",MONTH(B378))</f>
        <v/>
      </c>
    </row>
    <row r="379" customFormat="false" ht="15" hidden="false" customHeight="false" outlineLevel="0" collapsed="false">
      <c r="B379" s="10"/>
      <c r="C379" s="11"/>
      <c r="D379" s="11"/>
      <c r="E379" s="12"/>
      <c r="F379" s="12"/>
      <c r="G379" s="13"/>
      <c r="H379" s="14" t="n">
        <f aca="false">IF(OR(E379="",F379=""),0,((F379-E379)+(F379&lt;E379))*24-N(G379)/60)</f>
        <v>0</v>
      </c>
      <c r="I379" s="11"/>
      <c r="J379" s="15" t="n">
        <f aca="false">IF(C379="",0,IFERROR(INDEX(Tarifas!$C$7:$C$26,MATCH(C379,Tarifas!$B$7:$B$26,0)),Tarifas!$C$4))</f>
        <v>0</v>
      </c>
      <c r="K379" s="16" t="n">
        <f aca="false">IF(I379="Sí",H379*J379,0)</f>
        <v>0</v>
      </c>
      <c r="L379" s="17" t="str">
        <f aca="false">IF(B379="","",MONTH(B379))</f>
        <v/>
      </c>
    </row>
    <row r="380" customFormat="false" ht="15" hidden="false" customHeight="false" outlineLevel="0" collapsed="false">
      <c r="B380" s="10"/>
      <c r="C380" s="11"/>
      <c r="D380" s="11"/>
      <c r="E380" s="12"/>
      <c r="F380" s="12"/>
      <c r="G380" s="13"/>
      <c r="H380" s="14" t="n">
        <f aca="false">IF(OR(E380="",F380=""),0,((F380-E380)+(F380&lt;E380))*24-N(G380)/60)</f>
        <v>0</v>
      </c>
      <c r="I380" s="11"/>
      <c r="J380" s="15" t="n">
        <f aca="false">IF(C380="",0,IFERROR(INDEX(Tarifas!$C$7:$C$26,MATCH(C380,Tarifas!$B$7:$B$26,0)),Tarifas!$C$4))</f>
        <v>0</v>
      </c>
      <c r="K380" s="16" t="n">
        <f aca="false">IF(I380="Sí",H380*J380,0)</f>
        <v>0</v>
      </c>
      <c r="L380" s="17" t="str">
        <f aca="false">IF(B380="","",MONTH(B380))</f>
        <v/>
      </c>
    </row>
    <row r="381" customFormat="false" ht="15" hidden="false" customHeight="false" outlineLevel="0" collapsed="false">
      <c r="B381" s="10"/>
      <c r="C381" s="11"/>
      <c r="D381" s="11"/>
      <c r="E381" s="12"/>
      <c r="F381" s="12"/>
      <c r="G381" s="13"/>
      <c r="H381" s="14" t="n">
        <f aca="false">IF(OR(E381="",F381=""),0,((F381-E381)+(F381&lt;E381))*24-N(G381)/60)</f>
        <v>0</v>
      </c>
      <c r="I381" s="11"/>
      <c r="J381" s="15" t="n">
        <f aca="false">IF(C381="",0,IFERROR(INDEX(Tarifas!$C$7:$C$26,MATCH(C381,Tarifas!$B$7:$B$26,0)),Tarifas!$C$4))</f>
        <v>0</v>
      </c>
      <c r="K381" s="16" t="n">
        <f aca="false">IF(I381="Sí",H381*J381,0)</f>
        <v>0</v>
      </c>
      <c r="L381" s="17" t="str">
        <f aca="false">IF(B381="","",MONTH(B381))</f>
        <v/>
      </c>
    </row>
    <row r="382" customFormat="false" ht="15" hidden="false" customHeight="false" outlineLevel="0" collapsed="false">
      <c r="B382" s="10"/>
      <c r="C382" s="11"/>
      <c r="D382" s="11"/>
      <c r="E382" s="12"/>
      <c r="F382" s="12"/>
      <c r="G382" s="13"/>
      <c r="H382" s="14" t="n">
        <f aca="false">IF(OR(E382="",F382=""),0,((F382-E382)+(F382&lt;E382))*24-N(G382)/60)</f>
        <v>0</v>
      </c>
      <c r="I382" s="11"/>
      <c r="J382" s="15" t="n">
        <f aca="false">IF(C382="",0,IFERROR(INDEX(Tarifas!$C$7:$C$26,MATCH(C382,Tarifas!$B$7:$B$26,0)),Tarifas!$C$4))</f>
        <v>0</v>
      </c>
      <c r="K382" s="16" t="n">
        <f aca="false">IF(I382="Sí",H382*J382,0)</f>
        <v>0</v>
      </c>
      <c r="L382" s="17" t="str">
        <f aca="false">IF(B382="","",MONTH(B382))</f>
        <v/>
      </c>
    </row>
    <row r="383" customFormat="false" ht="15" hidden="false" customHeight="false" outlineLevel="0" collapsed="false">
      <c r="B383" s="10"/>
      <c r="C383" s="11"/>
      <c r="D383" s="11"/>
      <c r="E383" s="12"/>
      <c r="F383" s="12"/>
      <c r="G383" s="13"/>
      <c r="H383" s="14" t="n">
        <f aca="false">IF(OR(E383="",F383=""),0,((F383-E383)+(F383&lt;E383))*24-N(G383)/60)</f>
        <v>0</v>
      </c>
      <c r="I383" s="11"/>
      <c r="J383" s="15" t="n">
        <f aca="false">IF(C383="",0,IFERROR(INDEX(Tarifas!$C$7:$C$26,MATCH(C383,Tarifas!$B$7:$B$26,0)),Tarifas!$C$4))</f>
        <v>0</v>
      </c>
      <c r="K383" s="16" t="n">
        <f aca="false">IF(I383="Sí",H383*J383,0)</f>
        <v>0</v>
      </c>
      <c r="L383" s="17" t="str">
        <f aca="false">IF(B383="","",MONTH(B383))</f>
        <v/>
      </c>
    </row>
    <row r="384" customFormat="false" ht="15" hidden="false" customHeight="false" outlineLevel="0" collapsed="false">
      <c r="B384" s="10"/>
      <c r="C384" s="11"/>
      <c r="D384" s="11"/>
      <c r="E384" s="12"/>
      <c r="F384" s="12"/>
      <c r="G384" s="13"/>
      <c r="H384" s="14" t="n">
        <f aca="false">IF(OR(E384="",F384=""),0,((F384-E384)+(F384&lt;E384))*24-N(G384)/60)</f>
        <v>0</v>
      </c>
      <c r="I384" s="11"/>
      <c r="J384" s="15" t="n">
        <f aca="false">IF(C384="",0,IFERROR(INDEX(Tarifas!$C$7:$C$26,MATCH(C384,Tarifas!$B$7:$B$26,0)),Tarifas!$C$4))</f>
        <v>0</v>
      </c>
      <c r="K384" s="16" t="n">
        <f aca="false">IF(I384="Sí",H384*J384,0)</f>
        <v>0</v>
      </c>
      <c r="L384" s="17" t="str">
        <f aca="false">IF(B384="","",MONTH(B384))</f>
        <v/>
      </c>
    </row>
    <row r="385" customFormat="false" ht="15" hidden="false" customHeight="false" outlineLevel="0" collapsed="false">
      <c r="B385" s="10"/>
      <c r="C385" s="11"/>
      <c r="D385" s="11"/>
      <c r="E385" s="12"/>
      <c r="F385" s="12"/>
      <c r="G385" s="13"/>
      <c r="H385" s="14" t="n">
        <f aca="false">IF(OR(E385="",F385=""),0,((F385-E385)+(F385&lt;E385))*24-N(G385)/60)</f>
        <v>0</v>
      </c>
      <c r="I385" s="11"/>
      <c r="J385" s="15" t="n">
        <f aca="false">IF(C385="",0,IFERROR(INDEX(Tarifas!$C$7:$C$26,MATCH(C385,Tarifas!$B$7:$B$26,0)),Tarifas!$C$4))</f>
        <v>0</v>
      </c>
      <c r="K385" s="16" t="n">
        <f aca="false">IF(I385="Sí",H385*J385,0)</f>
        <v>0</v>
      </c>
      <c r="L385" s="17" t="str">
        <f aca="false">IF(B385="","",MONTH(B385))</f>
        <v/>
      </c>
    </row>
    <row r="386" customFormat="false" ht="15" hidden="false" customHeight="false" outlineLevel="0" collapsed="false">
      <c r="B386" s="10"/>
      <c r="C386" s="11"/>
      <c r="D386" s="11"/>
      <c r="E386" s="12"/>
      <c r="F386" s="12"/>
      <c r="G386" s="13"/>
      <c r="H386" s="14" t="n">
        <f aca="false">IF(OR(E386="",F386=""),0,((F386-E386)+(F386&lt;E386))*24-N(G386)/60)</f>
        <v>0</v>
      </c>
      <c r="I386" s="11"/>
      <c r="J386" s="15" t="n">
        <f aca="false">IF(C386="",0,IFERROR(INDEX(Tarifas!$C$7:$C$26,MATCH(C386,Tarifas!$B$7:$B$26,0)),Tarifas!$C$4))</f>
        <v>0</v>
      </c>
      <c r="K386" s="16" t="n">
        <f aca="false">IF(I386="Sí",H386*J386,0)</f>
        <v>0</v>
      </c>
      <c r="L386" s="17" t="str">
        <f aca="false">IF(B386="","",MONTH(B386))</f>
        <v/>
      </c>
    </row>
    <row r="387" customFormat="false" ht="15" hidden="false" customHeight="false" outlineLevel="0" collapsed="false">
      <c r="B387" s="10"/>
      <c r="C387" s="11"/>
      <c r="D387" s="11"/>
      <c r="E387" s="12"/>
      <c r="F387" s="12"/>
      <c r="G387" s="13"/>
      <c r="H387" s="14" t="n">
        <f aca="false">IF(OR(E387="",F387=""),0,((F387-E387)+(F387&lt;E387))*24-N(G387)/60)</f>
        <v>0</v>
      </c>
      <c r="I387" s="11"/>
      <c r="J387" s="15" t="n">
        <f aca="false">IF(C387="",0,IFERROR(INDEX(Tarifas!$C$7:$C$26,MATCH(C387,Tarifas!$B$7:$B$26,0)),Tarifas!$C$4))</f>
        <v>0</v>
      </c>
      <c r="K387" s="16" t="n">
        <f aca="false">IF(I387="Sí",H387*J387,0)</f>
        <v>0</v>
      </c>
      <c r="L387" s="17" t="str">
        <f aca="false">IF(B387="","",MONTH(B387))</f>
        <v/>
      </c>
    </row>
    <row r="388" customFormat="false" ht="15" hidden="false" customHeight="false" outlineLevel="0" collapsed="false">
      <c r="B388" s="10"/>
      <c r="C388" s="11"/>
      <c r="D388" s="11"/>
      <c r="E388" s="12"/>
      <c r="F388" s="12"/>
      <c r="G388" s="13"/>
      <c r="H388" s="14" t="n">
        <f aca="false">IF(OR(E388="",F388=""),0,((F388-E388)+(F388&lt;E388))*24-N(G388)/60)</f>
        <v>0</v>
      </c>
      <c r="I388" s="11"/>
      <c r="J388" s="15" t="n">
        <f aca="false">IF(C388="",0,IFERROR(INDEX(Tarifas!$C$7:$C$26,MATCH(C388,Tarifas!$B$7:$B$26,0)),Tarifas!$C$4))</f>
        <v>0</v>
      </c>
      <c r="K388" s="16" t="n">
        <f aca="false">IF(I388="Sí",H388*J388,0)</f>
        <v>0</v>
      </c>
      <c r="L388" s="17" t="str">
        <f aca="false">IF(B388="","",MONTH(B388))</f>
        <v/>
      </c>
    </row>
    <row r="389" customFormat="false" ht="15" hidden="false" customHeight="false" outlineLevel="0" collapsed="false">
      <c r="B389" s="10"/>
      <c r="C389" s="11"/>
      <c r="D389" s="11"/>
      <c r="E389" s="12"/>
      <c r="F389" s="12"/>
      <c r="G389" s="13"/>
      <c r="H389" s="14" t="n">
        <f aca="false">IF(OR(E389="",F389=""),0,((F389-E389)+(F389&lt;E389))*24-N(G389)/60)</f>
        <v>0</v>
      </c>
      <c r="I389" s="11"/>
      <c r="J389" s="15" t="n">
        <f aca="false">IF(C389="",0,IFERROR(INDEX(Tarifas!$C$7:$C$26,MATCH(C389,Tarifas!$B$7:$B$26,0)),Tarifas!$C$4))</f>
        <v>0</v>
      </c>
      <c r="K389" s="16" t="n">
        <f aca="false">IF(I389="Sí",H389*J389,0)</f>
        <v>0</v>
      </c>
      <c r="L389" s="17" t="str">
        <f aca="false">IF(B389="","",MONTH(B389))</f>
        <v/>
      </c>
    </row>
    <row r="390" customFormat="false" ht="15" hidden="false" customHeight="false" outlineLevel="0" collapsed="false">
      <c r="B390" s="10"/>
      <c r="C390" s="11"/>
      <c r="D390" s="11"/>
      <c r="E390" s="12"/>
      <c r="F390" s="12"/>
      <c r="G390" s="13"/>
      <c r="H390" s="14" t="n">
        <f aca="false">IF(OR(E390="",F390=""),0,((F390-E390)+(F390&lt;E390))*24-N(G390)/60)</f>
        <v>0</v>
      </c>
      <c r="I390" s="11"/>
      <c r="J390" s="15" t="n">
        <f aca="false">IF(C390="",0,IFERROR(INDEX(Tarifas!$C$7:$C$26,MATCH(C390,Tarifas!$B$7:$B$26,0)),Tarifas!$C$4))</f>
        <v>0</v>
      </c>
      <c r="K390" s="16" t="n">
        <f aca="false">IF(I390="Sí",H390*J390,0)</f>
        <v>0</v>
      </c>
      <c r="L390" s="17" t="str">
        <f aca="false">IF(B390="","",MONTH(B390))</f>
        <v/>
      </c>
    </row>
    <row r="391" customFormat="false" ht="15" hidden="false" customHeight="false" outlineLevel="0" collapsed="false">
      <c r="B391" s="10"/>
      <c r="C391" s="11"/>
      <c r="D391" s="11"/>
      <c r="E391" s="12"/>
      <c r="F391" s="12"/>
      <c r="G391" s="13"/>
      <c r="H391" s="14" t="n">
        <f aca="false">IF(OR(E391="",F391=""),0,((F391-E391)+(F391&lt;E391))*24-N(G391)/60)</f>
        <v>0</v>
      </c>
      <c r="I391" s="11"/>
      <c r="J391" s="15" t="n">
        <f aca="false">IF(C391="",0,IFERROR(INDEX(Tarifas!$C$7:$C$26,MATCH(C391,Tarifas!$B$7:$B$26,0)),Tarifas!$C$4))</f>
        <v>0</v>
      </c>
      <c r="K391" s="16" t="n">
        <f aca="false">IF(I391="Sí",H391*J391,0)</f>
        <v>0</v>
      </c>
      <c r="L391" s="17" t="str">
        <f aca="false">IF(B391="","",MONTH(B391))</f>
        <v/>
      </c>
    </row>
    <row r="392" customFormat="false" ht="15" hidden="false" customHeight="false" outlineLevel="0" collapsed="false">
      <c r="B392" s="10"/>
      <c r="C392" s="11"/>
      <c r="D392" s="11"/>
      <c r="E392" s="12"/>
      <c r="F392" s="12"/>
      <c r="G392" s="13"/>
      <c r="H392" s="14" t="n">
        <f aca="false">IF(OR(E392="",F392=""),0,((F392-E392)+(F392&lt;E392))*24-N(G392)/60)</f>
        <v>0</v>
      </c>
      <c r="I392" s="11"/>
      <c r="J392" s="15" t="n">
        <f aca="false">IF(C392="",0,IFERROR(INDEX(Tarifas!$C$7:$C$26,MATCH(C392,Tarifas!$B$7:$B$26,0)),Tarifas!$C$4))</f>
        <v>0</v>
      </c>
      <c r="K392" s="16" t="n">
        <f aca="false">IF(I392="Sí",H392*J392,0)</f>
        <v>0</v>
      </c>
      <c r="L392" s="17" t="str">
        <f aca="false">IF(B392="","",MONTH(B392))</f>
        <v/>
      </c>
    </row>
    <row r="393" customFormat="false" ht="15" hidden="false" customHeight="false" outlineLevel="0" collapsed="false">
      <c r="B393" s="10"/>
      <c r="C393" s="11"/>
      <c r="D393" s="11"/>
      <c r="E393" s="12"/>
      <c r="F393" s="12"/>
      <c r="G393" s="13"/>
      <c r="H393" s="14" t="n">
        <f aca="false">IF(OR(E393="",F393=""),0,((F393-E393)+(F393&lt;E393))*24-N(G393)/60)</f>
        <v>0</v>
      </c>
      <c r="I393" s="11"/>
      <c r="J393" s="15" t="n">
        <f aca="false">IF(C393="",0,IFERROR(INDEX(Tarifas!$C$7:$C$26,MATCH(C393,Tarifas!$B$7:$B$26,0)),Tarifas!$C$4))</f>
        <v>0</v>
      </c>
      <c r="K393" s="16" t="n">
        <f aca="false">IF(I393="Sí",H393*J393,0)</f>
        <v>0</v>
      </c>
      <c r="L393" s="17" t="str">
        <f aca="false">IF(B393="","",MONTH(B393))</f>
        <v/>
      </c>
    </row>
    <row r="394" customFormat="false" ht="15" hidden="false" customHeight="false" outlineLevel="0" collapsed="false">
      <c r="B394" s="10"/>
      <c r="C394" s="11"/>
      <c r="D394" s="11"/>
      <c r="E394" s="12"/>
      <c r="F394" s="12"/>
      <c r="G394" s="13"/>
      <c r="H394" s="14" t="n">
        <f aca="false">IF(OR(E394="",F394=""),0,((F394-E394)+(F394&lt;E394))*24-N(G394)/60)</f>
        <v>0</v>
      </c>
      <c r="I394" s="11"/>
      <c r="J394" s="15" t="n">
        <f aca="false">IF(C394="",0,IFERROR(INDEX(Tarifas!$C$7:$C$26,MATCH(C394,Tarifas!$B$7:$B$26,0)),Tarifas!$C$4))</f>
        <v>0</v>
      </c>
      <c r="K394" s="16" t="n">
        <f aca="false">IF(I394="Sí",H394*J394,0)</f>
        <v>0</v>
      </c>
      <c r="L394" s="17" t="str">
        <f aca="false">IF(B394="","",MONTH(B394))</f>
        <v/>
      </c>
    </row>
    <row r="395" customFormat="false" ht="15" hidden="false" customHeight="false" outlineLevel="0" collapsed="false">
      <c r="B395" s="10"/>
      <c r="C395" s="11"/>
      <c r="D395" s="11"/>
      <c r="E395" s="12"/>
      <c r="F395" s="12"/>
      <c r="G395" s="13"/>
      <c r="H395" s="14" t="n">
        <f aca="false">IF(OR(E395="",F395=""),0,((F395-E395)+(F395&lt;E395))*24-N(G395)/60)</f>
        <v>0</v>
      </c>
      <c r="I395" s="11"/>
      <c r="J395" s="15" t="n">
        <f aca="false">IF(C395="",0,IFERROR(INDEX(Tarifas!$C$7:$C$26,MATCH(C395,Tarifas!$B$7:$B$26,0)),Tarifas!$C$4))</f>
        <v>0</v>
      </c>
      <c r="K395" s="16" t="n">
        <f aca="false">IF(I395="Sí",H395*J395,0)</f>
        <v>0</v>
      </c>
      <c r="L395" s="17" t="str">
        <f aca="false">IF(B395="","",MONTH(B395))</f>
        <v/>
      </c>
    </row>
    <row r="396" customFormat="false" ht="15" hidden="false" customHeight="false" outlineLevel="0" collapsed="false">
      <c r="B396" s="10"/>
      <c r="C396" s="11"/>
      <c r="D396" s="11"/>
      <c r="E396" s="12"/>
      <c r="F396" s="12"/>
      <c r="G396" s="13"/>
      <c r="H396" s="14" t="n">
        <f aca="false">IF(OR(E396="",F396=""),0,((F396-E396)+(F396&lt;E396))*24-N(G396)/60)</f>
        <v>0</v>
      </c>
      <c r="I396" s="11"/>
      <c r="J396" s="15" t="n">
        <f aca="false">IF(C396="",0,IFERROR(INDEX(Tarifas!$C$7:$C$26,MATCH(C396,Tarifas!$B$7:$B$26,0)),Tarifas!$C$4))</f>
        <v>0</v>
      </c>
      <c r="K396" s="16" t="n">
        <f aca="false">IF(I396="Sí",H396*J396,0)</f>
        <v>0</v>
      </c>
      <c r="L396" s="17" t="str">
        <f aca="false">IF(B396="","",MONTH(B396))</f>
        <v/>
      </c>
    </row>
    <row r="397" customFormat="false" ht="15" hidden="false" customHeight="false" outlineLevel="0" collapsed="false">
      <c r="B397" s="10"/>
      <c r="C397" s="11"/>
      <c r="D397" s="11"/>
      <c r="E397" s="12"/>
      <c r="F397" s="12"/>
      <c r="G397" s="13"/>
      <c r="H397" s="14" t="n">
        <f aca="false">IF(OR(E397="",F397=""),0,((F397-E397)+(F397&lt;E397))*24-N(G397)/60)</f>
        <v>0</v>
      </c>
      <c r="I397" s="11"/>
      <c r="J397" s="15" t="n">
        <f aca="false">IF(C397="",0,IFERROR(INDEX(Tarifas!$C$7:$C$26,MATCH(C397,Tarifas!$B$7:$B$26,0)),Tarifas!$C$4))</f>
        <v>0</v>
      </c>
      <c r="K397" s="16" t="n">
        <f aca="false">IF(I397="Sí",H397*J397,0)</f>
        <v>0</v>
      </c>
      <c r="L397" s="17" t="str">
        <f aca="false">IF(B397="","",MONTH(B397))</f>
        <v/>
      </c>
    </row>
    <row r="398" customFormat="false" ht="15" hidden="false" customHeight="false" outlineLevel="0" collapsed="false">
      <c r="B398" s="10"/>
      <c r="C398" s="11"/>
      <c r="D398" s="11"/>
      <c r="E398" s="12"/>
      <c r="F398" s="12"/>
      <c r="G398" s="13"/>
      <c r="H398" s="14" t="n">
        <f aca="false">IF(OR(E398="",F398=""),0,((F398-E398)+(F398&lt;E398))*24-N(G398)/60)</f>
        <v>0</v>
      </c>
      <c r="I398" s="11"/>
      <c r="J398" s="15" t="n">
        <f aca="false">IF(C398="",0,IFERROR(INDEX(Tarifas!$C$7:$C$26,MATCH(C398,Tarifas!$B$7:$B$26,0)),Tarifas!$C$4))</f>
        <v>0</v>
      </c>
      <c r="K398" s="16" t="n">
        <f aca="false">IF(I398="Sí",H398*J398,0)</f>
        <v>0</v>
      </c>
      <c r="L398" s="17" t="str">
        <f aca="false">IF(B398="","",MONTH(B398))</f>
        <v/>
      </c>
    </row>
    <row r="399" customFormat="false" ht="15" hidden="false" customHeight="false" outlineLevel="0" collapsed="false">
      <c r="B399" s="10"/>
      <c r="C399" s="11"/>
      <c r="D399" s="11"/>
      <c r="E399" s="12"/>
      <c r="F399" s="12"/>
      <c r="G399" s="13"/>
      <c r="H399" s="14" t="n">
        <f aca="false">IF(OR(E399="",F399=""),0,((F399-E399)+(F399&lt;E399))*24-N(G399)/60)</f>
        <v>0</v>
      </c>
      <c r="I399" s="11"/>
      <c r="J399" s="15" t="n">
        <f aca="false">IF(C399="",0,IFERROR(INDEX(Tarifas!$C$7:$C$26,MATCH(C399,Tarifas!$B$7:$B$26,0)),Tarifas!$C$4))</f>
        <v>0</v>
      </c>
      <c r="K399" s="16" t="n">
        <f aca="false">IF(I399="Sí",H399*J399,0)</f>
        <v>0</v>
      </c>
      <c r="L399" s="17" t="str">
        <f aca="false">IF(B399="","",MONTH(B399))</f>
        <v/>
      </c>
    </row>
    <row r="400" customFormat="false" ht="15" hidden="false" customHeight="false" outlineLevel="0" collapsed="false">
      <c r="B400" s="10"/>
      <c r="C400" s="11"/>
      <c r="D400" s="11"/>
      <c r="E400" s="12"/>
      <c r="F400" s="12"/>
      <c r="G400" s="13"/>
      <c r="H400" s="14" t="n">
        <f aca="false">IF(OR(E400="",F400=""),0,((F400-E400)+(F400&lt;E400))*24-N(G400)/60)</f>
        <v>0</v>
      </c>
      <c r="I400" s="11"/>
      <c r="J400" s="15" t="n">
        <f aca="false">IF(C400="",0,IFERROR(INDEX(Tarifas!$C$7:$C$26,MATCH(C400,Tarifas!$B$7:$B$26,0)),Tarifas!$C$4))</f>
        <v>0</v>
      </c>
      <c r="K400" s="16" t="n">
        <f aca="false">IF(I400="Sí",H400*J400,0)</f>
        <v>0</v>
      </c>
      <c r="L400" s="17" t="str">
        <f aca="false">IF(B400="","",MONTH(B400))</f>
        <v/>
      </c>
    </row>
    <row r="401" customFormat="false" ht="15" hidden="false" customHeight="false" outlineLevel="0" collapsed="false">
      <c r="B401" s="10"/>
      <c r="C401" s="11"/>
      <c r="D401" s="11"/>
      <c r="E401" s="12"/>
      <c r="F401" s="12"/>
      <c r="G401" s="13"/>
      <c r="H401" s="14" t="n">
        <f aca="false">IF(OR(E401="",F401=""),0,((F401-E401)+(F401&lt;E401))*24-N(G401)/60)</f>
        <v>0</v>
      </c>
      <c r="I401" s="11"/>
      <c r="J401" s="15" t="n">
        <f aca="false">IF(C401="",0,IFERROR(INDEX(Tarifas!$C$7:$C$26,MATCH(C401,Tarifas!$B$7:$B$26,0)),Tarifas!$C$4))</f>
        <v>0</v>
      </c>
      <c r="K401" s="16" t="n">
        <f aca="false">IF(I401="Sí",H401*J401,0)</f>
        <v>0</v>
      </c>
      <c r="L401" s="17" t="str">
        <f aca="false">IF(B401="","",MONTH(B401))</f>
        <v/>
      </c>
    </row>
    <row r="402" customFormat="false" ht="15" hidden="false" customHeight="false" outlineLevel="0" collapsed="false">
      <c r="B402" s="10"/>
      <c r="C402" s="11"/>
      <c r="D402" s="11"/>
      <c r="E402" s="12"/>
      <c r="F402" s="12"/>
      <c r="G402" s="13"/>
      <c r="H402" s="14" t="n">
        <f aca="false">IF(OR(E402="",F402=""),0,((F402-E402)+(F402&lt;E402))*24-N(G402)/60)</f>
        <v>0</v>
      </c>
      <c r="I402" s="11"/>
      <c r="J402" s="15" t="n">
        <f aca="false">IF(C402="",0,IFERROR(INDEX(Tarifas!$C$7:$C$26,MATCH(C402,Tarifas!$B$7:$B$26,0)),Tarifas!$C$4))</f>
        <v>0</v>
      </c>
      <c r="K402" s="16" t="n">
        <f aca="false">IF(I402="Sí",H402*J402,0)</f>
        <v>0</v>
      </c>
      <c r="L402" s="17" t="str">
        <f aca="false">IF(B402="","",MONTH(B402))</f>
        <v/>
      </c>
    </row>
    <row r="403" customFormat="false" ht="15" hidden="false" customHeight="false" outlineLevel="0" collapsed="false">
      <c r="B403" s="10"/>
      <c r="C403" s="11"/>
      <c r="D403" s="11"/>
      <c r="E403" s="12"/>
      <c r="F403" s="12"/>
      <c r="G403" s="13"/>
      <c r="H403" s="14" t="n">
        <f aca="false">IF(OR(E403="",F403=""),0,((F403-E403)+(F403&lt;E403))*24-N(G403)/60)</f>
        <v>0</v>
      </c>
      <c r="I403" s="11"/>
      <c r="J403" s="15" t="n">
        <f aca="false">IF(C403="",0,IFERROR(INDEX(Tarifas!$C$7:$C$26,MATCH(C403,Tarifas!$B$7:$B$26,0)),Tarifas!$C$4))</f>
        <v>0</v>
      </c>
      <c r="K403" s="16" t="n">
        <f aca="false">IF(I403="Sí",H403*J403,0)</f>
        <v>0</v>
      </c>
      <c r="L403" s="17" t="str">
        <f aca="false">IF(B403="","",MONTH(B403))</f>
        <v/>
      </c>
    </row>
    <row r="404" customFormat="false" ht="15" hidden="false" customHeight="false" outlineLevel="0" collapsed="false">
      <c r="B404" s="10"/>
      <c r="C404" s="11"/>
      <c r="D404" s="11"/>
      <c r="E404" s="12"/>
      <c r="F404" s="12"/>
      <c r="G404" s="13"/>
      <c r="H404" s="14" t="n">
        <f aca="false">IF(OR(E404="",F404=""),0,((F404-E404)+(F404&lt;E404))*24-N(G404)/60)</f>
        <v>0</v>
      </c>
      <c r="I404" s="11"/>
      <c r="J404" s="15" t="n">
        <f aca="false">IF(C404="",0,IFERROR(INDEX(Tarifas!$C$7:$C$26,MATCH(C404,Tarifas!$B$7:$B$26,0)),Tarifas!$C$4))</f>
        <v>0</v>
      </c>
      <c r="K404" s="16" t="n">
        <f aca="false">IF(I404="Sí",H404*J404,0)</f>
        <v>0</v>
      </c>
      <c r="L404" s="17" t="str">
        <f aca="false">IF(B404="","",MONTH(B404))</f>
        <v/>
      </c>
    </row>
  </sheetData>
  <sheetProtection sheet="true" formatCells="false" formatColumns="false" formatRows="false" sort="false" autoFilter="false"/>
  <mergeCells count="1">
    <mergeCell ref="B2:L2"/>
  </mergeCells>
  <dataValidations count="2">
    <dataValidation allowBlank="true" errorStyle="stop" operator="between" showDropDown="false" showErrorMessage="false" showInputMessage="false" sqref="C5:C404" type="list">
      <formula1>Tarifas!$B$7:$B$26</formula1>
      <formula2>0</formula2>
    </dataValidation>
    <dataValidation allowBlank="true" errorStyle="stop" operator="between" showDropDown="false" showErrorMessage="true" showInputMessage="false" sqref="I5:I404" type="list">
      <formula1>Listas!$A$2:$A$3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</cols>
  <sheetData>
    <row r="1" customFormat="false" ht="15" hidden="false" customHeight="false" outlineLevel="0" collapsed="false">
      <c r="A1" s="0" t="s">
        <v>35</v>
      </c>
    </row>
    <row r="2" customFormat="false" ht="15" hidden="false" customHeight="false" outlineLevel="0" collapsed="false">
      <c r="A2" s="0" t="s">
        <v>34</v>
      </c>
    </row>
    <row r="3" customFormat="false" ht="15" hidden="false" customHeight="false" outlineLevel="0" collapsed="false">
      <c r="A3" s="0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56"/>
  </cols>
  <sheetData>
    <row r="2" customFormat="false" ht="33.75" hidden="false" customHeight="true" outlineLevel="0" collapsed="false">
      <c r="B2" s="8" t="s">
        <v>37</v>
      </c>
      <c r="C2" s="8"/>
      <c r="D2" s="8"/>
      <c r="E2" s="8"/>
    </row>
    <row r="4" customFormat="false" ht="15" hidden="false" customHeight="false" outlineLevel="0" collapsed="false">
      <c r="B4" s="18" t="s">
        <v>38</v>
      </c>
      <c r="C4" s="19" t="n">
        <v>45</v>
      </c>
    </row>
    <row r="6" customFormat="false" ht="30" hidden="false" customHeight="true" outlineLevel="0" collapsed="false">
      <c r="B6" s="9" t="s">
        <v>39</v>
      </c>
      <c r="C6" s="9" t="s">
        <v>40</v>
      </c>
      <c r="E6" s="7" t="s">
        <v>41</v>
      </c>
    </row>
    <row r="7" customFormat="false" ht="15" hidden="false" customHeight="false" outlineLevel="0" collapsed="false">
      <c r="B7" s="11" t="s">
        <v>30</v>
      </c>
      <c r="C7" s="19" t="n">
        <v>50</v>
      </c>
    </row>
    <row r="8" customFormat="false" ht="15" hidden="false" customHeight="false" outlineLevel="0" collapsed="false">
      <c r="B8" s="11" t="s">
        <v>42</v>
      </c>
      <c r="C8" s="19" t="n">
        <v>38</v>
      </c>
    </row>
    <row r="9" customFormat="false" ht="15" hidden="false" customHeight="false" outlineLevel="0" collapsed="false">
      <c r="B9" s="11"/>
      <c r="C9" s="19"/>
    </row>
    <row r="10" customFormat="false" ht="15" hidden="false" customHeight="false" outlineLevel="0" collapsed="false">
      <c r="B10" s="11"/>
      <c r="C10" s="19"/>
    </row>
    <row r="11" customFormat="false" ht="15" hidden="false" customHeight="false" outlineLevel="0" collapsed="false">
      <c r="B11" s="11"/>
      <c r="C11" s="19"/>
    </row>
    <row r="12" customFormat="false" ht="15" hidden="false" customHeight="false" outlineLevel="0" collapsed="false">
      <c r="B12" s="11"/>
      <c r="C12" s="19"/>
    </row>
    <row r="13" customFormat="false" ht="15" hidden="false" customHeight="false" outlineLevel="0" collapsed="false">
      <c r="B13" s="11"/>
      <c r="C13" s="19"/>
    </row>
    <row r="14" customFormat="false" ht="15" hidden="false" customHeight="false" outlineLevel="0" collapsed="false">
      <c r="B14" s="11"/>
      <c r="C14" s="19"/>
    </row>
    <row r="15" customFormat="false" ht="15" hidden="false" customHeight="false" outlineLevel="0" collapsed="false">
      <c r="B15" s="11"/>
      <c r="C15" s="19"/>
    </row>
    <row r="16" customFormat="false" ht="15" hidden="false" customHeight="false" outlineLevel="0" collapsed="false">
      <c r="B16" s="11"/>
      <c r="C16" s="19"/>
    </row>
    <row r="17" customFormat="false" ht="15" hidden="false" customHeight="false" outlineLevel="0" collapsed="false">
      <c r="B17" s="11"/>
      <c r="C17" s="19"/>
    </row>
    <row r="18" customFormat="false" ht="15" hidden="false" customHeight="false" outlineLevel="0" collapsed="false">
      <c r="B18" s="11"/>
      <c r="C18" s="19"/>
    </row>
    <row r="19" customFormat="false" ht="15" hidden="false" customHeight="false" outlineLevel="0" collapsed="false">
      <c r="B19" s="11"/>
      <c r="C19" s="19"/>
    </row>
    <row r="20" customFormat="false" ht="15" hidden="false" customHeight="false" outlineLevel="0" collapsed="false">
      <c r="B20" s="11"/>
      <c r="C20" s="19"/>
    </row>
    <row r="21" customFormat="false" ht="15" hidden="false" customHeight="false" outlineLevel="0" collapsed="false">
      <c r="B21" s="11"/>
      <c r="C21" s="19"/>
    </row>
    <row r="22" customFormat="false" ht="15" hidden="false" customHeight="false" outlineLevel="0" collapsed="false">
      <c r="B22" s="11"/>
      <c r="C22" s="19"/>
    </row>
    <row r="23" customFormat="false" ht="15" hidden="false" customHeight="false" outlineLevel="0" collapsed="false">
      <c r="B23" s="11"/>
      <c r="C23" s="19"/>
    </row>
    <row r="24" customFormat="false" ht="15" hidden="false" customHeight="false" outlineLevel="0" collapsed="false">
      <c r="B24" s="11"/>
      <c r="C24" s="19"/>
    </row>
    <row r="25" customFormat="false" ht="15" hidden="false" customHeight="false" outlineLevel="0" collapsed="false">
      <c r="B25" s="11"/>
      <c r="C25" s="19"/>
    </row>
    <row r="26" customFormat="false" ht="15" hidden="false" customHeight="false" outlineLevel="0" collapsed="false">
      <c r="B26" s="11"/>
      <c r="C26" s="19"/>
    </row>
  </sheetData>
  <sheetProtection sheet="true" formatCells="false" formatColumns="false" formatRows="false" sort="false" autoFilter="false"/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6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1" min="11" style="0" width="12"/>
  </cols>
  <sheetData>
    <row r="2" customFormat="false" ht="33.75" hidden="false" customHeight="true" outlineLevel="0" collapsed="false">
      <c r="B2" s="8" t="s">
        <v>43</v>
      </c>
      <c r="C2" s="8"/>
      <c r="D2" s="8"/>
      <c r="E2" s="8"/>
      <c r="F2" s="8"/>
      <c r="G2" s="8"/>
      <c r="H2" s="8"/>
      <c r="I2" s="8"/>
    </row>
    <row r="3" customFormat="false" ht="15" hidden="false" customHeight="false" outlineLevel="0" collapsed="false">
      <c r="H3" s="3" t="s">
        <v>44</v>
      </c>
    </row>
    <row r="4" customFormat="false" ht="30" hidden="false" customHeight="true" outlineLevel="0" collapsed="false">
      <c r="B4" s="9" t="s">
        <v>28</v>
      </c>
      <c r="C4" s="9" t="s">
        <v>45</v>
      </c>
      <c r="D4" s="9" t="s">
        <v>46</v>
      </c>
      <c r="E4" s="9" t="s">
        <v>47</v>
      </c>
      <c r="F4" s="9" t="s">
        <v>27</v>
      </c>
      <c r="H4" s="9" t="s">
        <v>19</v>
      </c>
      <c r="I4" s="9" t="s">
        <v>24</v>
      </c>
      <c r="J4" s="9" t="s">
        <v>27</v>
      </c>
      <c r="K4" s="9" t="s">
        <v>48</v>
      </c>
    </row>
    <row r="5" customFormat="false" ht="15" hidden="false" customHeight="false" outlineLevel="0" collapsed="false">
      <c r="B5" s="18" t="s">
        <v>49</v>
      </c>
      <c r="C5" s="14" t="n">
        <f aca="false">SUMIFS(Registro!$H:$H,Registro!$L:$L,1)</f>
        <v>0</v>
      </c>
      <c r="D5" s="14" t="n">
        <f aca="false">SUMIFS(Registro!$H:$H,Registro!$L:$L,1,Registro!$I:$I,"Sí")</f>
        <v>0</v>
      </c>
      <c r="E5" s="20" t="str">
        <f aca="false">IF(C5=0,"",D5/C5)</f>
        <v/>
      </c>
      <c r="F5" s="15" t="n">
        <f aca="false">SUMIFS(Registro!$K:$K,Registro!$L:$L,1)</f>
        <v>0</v>
      </c>
      <c r="H5" s="17" t="str">
        <f aca="false">IF(Tarifas!B7="","",Tarifas!B7)</f>
        <v>Cliente A</v>
      </c>
      <c r="I5" s="14" t="n">
        <f aca="false">IF(H5="","",SUMIF(Registro!$C:$C,H5,Registro!$H:$H))</f>
        <v>4.25</v>
      </c>
      <c r="J5" s="15" t="n">
        <f aca="false">IF(H5="","",SUMIF(Registro!$C:$C,H5,Registro!$K:$K))</f>
        <v>212.5</v>
      </c>
      <c r="K5" s="15" t="n">
        <f aca="false">IF(OR(H5="",I5=0),"",J5/I5)</f>
        <v>50</v>
      </c>
    </row>
    <row r="6" customFormat="false" ht="15" hidden="false" customHeight="false" outlineLevel="0" collapsed="false">
      <c r="B6" s="18" t="s">
        <v>50</v>
      </c>
      <c r="C6" s="14" t="n">
        <f aca="false">SUMIFS(Registro!$H:$H,Registro!$L:$L,2)</f>
        <v>0</v>
      </c>
      <c r="D6" s="14" t="n">
        <f aca="false">SUMIFS(Registro!$H:$H,Registro!$L:$L,2,Registro!$I:$I,"Sí")</f>
        <v>0</v>
      </c>
      <c r="E6" s="20" t="str">
        <f aca="false">IF(C6=0,"",D6/C6)</f>
        <v/>
      </c>
      <c r="F6" s="15" t="n">
        <f aca="false">SUMIFS(Registro!$K:$K,Registro!$L:$L,2)</f>
        <v>0</v>
      </c>
      <c r="H6" s="17" t="str">
        <f aca="false">IF(Tarifas!B8="","",Tarifas!B8)</f>
        <v>Cliente B</v>
      </c>
      <c r="I6" s="14" t="n">
        <f aca="false">IF(H6="","",SUMIF(Registro!$C:$C,H6,Registro!$H:$H))</f>
        <v>0</v>
      </c>
      <c r="J6" s="15" t="n">
        <f aca="false">IF(H6="","",SUMIF(Registro!$C:$C,H6,Registro!$K:$K))</f>
        <v>0</v>
      </c>
      <c r="K6" s="15" t="str">
        <f aca="false">IF(OR(H6="",I6=0),"",J6/I6)</f>
        <v/>
      </c>
    </row>
    <row r="7" customFormat="false" ht="15" hidden="false" customHeight="false" outlineLevel="0" collapsed="false">
      <c r="B7" s="18" t="s">
        <v>51</v>
      </c>
      <c r="C7" s="14" t="n">
        <f aca="false">SUMIFS(Registro!$H:$H,Registro!$L:$L,3)</f>
        <v>0</v>
      </c>
      <c r="D7" s="14" t="n">
        <f aca="false">SUMIFS(Registro!$H:$H,Registro!$L:$L,3,Registro!$I:$I,"Sí")</f>
        <v>0</v>
      </c>
      <c r="E7" s="20" t="str">
        <f aca="false">IF(C7=0,"",D7/C7)</f>
        <v/>
      </c>
      <c r="F7" s="15" t="n">
        <f aca="false">SUMIFS(Registro!$K:$K,Registro!$L:$L,3)</f>
        <v>0</v>
      </c>
      <c r="H7" s="17" t="str">
        <f aca="false">IF(Tarifas!B9="","",Tarifas!B9)</f>
        <v/>
      </c>
      <c r="I7" s="14" t="str">
        <f aca="false">IF(H7="","",SUMIF(Registro!$C:$C,H7,Registro!$H:$H))</f>
        <v/>
      </c>
      <c r="J7" s="15" t="str">
        <f aca="false">IF(H7="","",SUMIF(Registro!$C:$C,H7,Registro!$K:$K))</f>
        <v/>
      </c>
      <c r="K7" s="15" t="str">
        <f aca="false">IF(OR(H7="",I7=0),"",J7/I7)</f>
        <v/>
      </c>
    </row>
    <row r="8" customFormat="false" ht="15" hidden="false" customHeight="false" outlineLevel="0" collapsed="false">
      <c r="B8" s="18" t="s">
        <v>52</v>
      </c>
      <c r="C8" s="14" t="n">
        <f aca="false">SUMIFS(Registro!$H:$H,Registro!$L:$L,4)</f>
        <v>0</v>
      </c>
      <c r="D8" s="14" t="n">
        <f aca="false">SUMIFS(Registro!$H:$H,Registro!$L:$L,4,Registro!$I:$I,"Sí")</f>
        <v>0</v>
      </c>
      <c r="E8" s="20" t="str">
        <f aca="false">IF(C8=0,"",D8/C8)</f>
        <v/>
      </c>
      <c r="F8" s="15" t="n">
        <f aca="false">SUMIFS(Registro!$K:$K,Registro!$L:$L,4)</f>
        <v>0</v>
      </c>
      <c r="H8" s="17" t="str">
        <f aca="false">IF(Tarifas!B10="","",Tarifas!B10)</f>
        <v/>
      </c>
      <c r="I8" s="14" t="str">
        <f aca="false">IF(H8="","",SUMIF(Registro!$C:$C,H8,Registro!$H:$H))</f>
        <v/>
      </c>
      <c r="J8" s="15" t="str">
        <f aca="false">IF(H8="","",SUMIF(Registro!$C:$C,H8,Registro!$K:$K))</f>
        <v/>
      </c>
      <c r="K8" s="15" t="str">
        <f aca="false">IF(OR(H8="",I8=0),"",J8/I8)</f>
        <v/>
      </c>
    </row>
    <row r="9" customFormat="false" ht="15" hidden="false" customHeight="false" outlineLevel="0" collapsed="false">
      <c r="B9" s="18" t="s">
        <v>53</v>
      </c>
      <c r="C9" s="14" t="n">
        <f aca="false">SUMIFS(Registro!$H:$H,Registro!$L:$L,5)</f>
        <v>0</v>
      </c>
      <c r="D9" s="14" t="n">
        <f aca="false">SUMIFS(Registro!$H:$H,Registro!$L:$L,5,Registro!$I:$I,"Sí")</f>
        <v>0</v>
      </c>
      <c r="E9" s="20" t="str">
        <f aca="false">IF(C9=0,"",D9/C9)</f>
        <v/>
      </c>
      <c r="F9" s="15" t="n">
        <f aca="false">SUMIFS(Registro!$K:$K,Registro!$L:$L,5)</f>
        <v>0</v>
      </c>
      <c r="H9" s="17" t="str">
        <f aca="false">IF(Tarifas!B11="","",Tarifas!B11)</f>
        <v/>
      </c>
      <c r="I9" s="14" t="str">
        <f aca="false">IF(H9="","",SUMIF(Registro!$C:$C,H9,Registro!$H:$H))</f>
        <v/>
      </c>
      <c r="J9" s="15" t="str">
        <f aca="false">IF(H9="","",SUMIF(Registro!$C:$C,H9,Registro!$K:$K))</f>
        <v/>
      </c>
      <c r="K9" s="15" t="str">
        <f aca="false">IF(OR(H9="",I9=0),"",J9/I9)</f>
        <v/>
      </c>
    </row>
    <row r="10" customFormat="false" ht="15" hidden="false" customHeight="false" outlineLevel="0" collapsed="false">
      <c r="B10" s="18" t="s">
        <v>54</v>
      </c>
      <c r="C10" s="14" t="n">
        <f aca="false">SUMIFS(Registro!$H:$H,Registro!$L:$L,6)</f>
        <v>0</v>
      </c>
      <c r="D10" s="14" t="n">
        <f aca="false">SUMIFS(Registro!$H:$H,Registro!$L:$L,6,Registro!$I:$I,"Sí")</f>
        <v>0</v>
      </c>
      <c r="E10" s="20" t="str">
        <f aca="false">IF(C10=0,"",D10/C10)</f>
        <v/>
      </c>
      <c r="F10" s="15" t="n">
        <f aca="false">SUMIFS(Registro!$K:$K,Registro!$L:$L,6)</f>
        <v>0</v>
      </c>
      <c r="H10" s="17" t="str">
        <f aca="false">IF(Tarifas!B12="","",Tarifas!B12)</f>
        <v/>
      </c>
      <c r="I10" s="14" t="str">
        <f aca="false">IF(H10="","",SUMIF(Registro!$C:$C,H10,Registro!$H:$H))</f>
        <v/>
      </c>
      <c r="J10" s="15" t="str">
        <f aca="false">IF(H10="","",SUMIF(Registro!$C:$C,H10,Registro!$K:$K))</f>
        <v/>
      </c>
      <c r="K10" s="15" t="str">
        <f aca="false">IF(OR(H10="",I10=0),"",J10/I10)</f>
        <v/>
      </c>
    </row>
    <row r="11" customFormat="false" ht="15" hidden="false" customHeight="false" outlineLevel="0" collapsed="false">
      <c r="B11" s="18" t="s">
        <v>55</v>
      </c>
      <c r="C11" s="14" t="n">
        <f aca="false">SUMIFS(Registro!$H:$H,Registro!$L:$L,7)</f>
        <v>0</v>
      </c>
      <c r="D11" s="14" t="n">
        <f aca="false">SUMIFS(Registro!$H:$H,Registro!$L:$L,7,Registro!$I:$I,"Sí")</f>
        <v>0</v>
      </c>
      <c r="E11" s="20" t="str">
        <f aca="false">IF(C11=0,"",D11/C11)</f>
        <v/>
      </c>
      <c r="F11" s="15" t="n">
        <f aca="false">SUMIFS(Registro!$K:$K,Registro!$L:$L,7)</f>
        <v>0</v>
      </c>
      <c r="H11" s="17" t="str">
        <f aca="false">IF(Tarifas!B13="","",Tarifas!B13)</f>
        <v/>
      </c>
      <c r="I11" s="14" t="str">
        <f aca="false">IF(H11="","",SUMIF(Registro!$C:$C,H11,Registro!$H:$H))</f>
        <v/>
      </c>
      <c r="J11" s="15" t="str">
        <f aca="false">IF(H11="","",SUMIF(Registro!$C:$C,H11,Registro!$K:$K))</f>
        <v/>
      </c>
      <c r="K11" s="15" t="str">
        <f aca="false">IF(OR(H11="",I11=0),"",J11/I11)</f>
        <v/>
      </c>
    </row>
    <row r="12" customFormat="false" ht="15" hidden="false" customHeight="false" outlineLevel="0" collapsed="false">
      <c r="B12" s="18" t="s">
        <v>56</v>
      </c>
      <c r="C12" s="14" t="n">
        <f aca="false">SUMIFS(Registro!$H:$H,Registro!$L:$L,8)</f>
        <v>4.25</v>
      </c>
      <c r="D12" s="14" t="n">
        <f aca="false">SUMIFS(Registro!$H:$H,Registro!$L:$L,8,Registro!$I:$I,"Sí")</f>
        <v>4.25</v>
      </c>
      <c r="E12" s="20" t="n">
        <f aca="false">IF(C12=0,"",D12/C12)</f>
        <v>1</v>
      </c>
      <c r="F12" s="15" t="n">
        <f aca="false">SUMIFS(Registro!$K:$K,Registro!$L:$L,8)</f>
        <v>212.5</v>
      </c>
      <c r="H12" s="17" t="str">
        <f aca="false">IF(Tarifas!B14="","",Tarifas!B14)</f>
        <v/>
      </c>
      <c r="I12" s="14" t="str">
        <f aca="false">IF(H12="","",SUMIF(Registro!$C:$C,H12,Registro!$H:$H))</f>
        <v/>
      </c>
      <c r="J12" s="15" t="str">
        <f aca="false">IF(H12="","",SUMIF(Registro!$C:$C,H12,Registro!$K:$K))</f>
        <v/>
      </c>
      <c r="K12" s="15" t="str">
        <f aca="false">IF(OR(H12="",I12=0),"",J12/I12)</f>
        <v/>
      </c>
    </row>
    <row r="13" customFormat="false" ht="15" hidden="false" customHeight="false" outlineLevel="0" collapsed="false">
      <c r="B13" s="18" t="s">
        <v>57</v>
      </c>
      <c r="C13" s="14" t="n">
        <f aca="false">SUMIFS(Registro!$H:$H,Registro!$L:$L,9)</f>
        <v>0</v>
      </c>
      <c r="D13" s="14" t="n">
        <f aca="false">SUMIFS(Registro!$H:$H,Registro!$L:$L,9,Registro!$I:$I,"Sí")</f>
        <v>0</v>
      </c>
      <c r="E13" s="20" t="str">
        <f aca="false">IF(C13=0,"",D13/C13)</f>
        <v/>
      </c>
      <c r="F13" s="15" t="n">
        <f aca="false">SUMIFS(Registro!$K:$K,Registro!$L:$L,9)</f>
        <v>0</v>
      </c>
      <c r="H13" s="17" t="str">
        <f aca="false">IF(Tarifas!B15="","",Tarifas!B15)</f>
        <v/>
      </c>
      <c r="I13" s="14" t="str">
        <f aca="false">IF(H13="","",SUMIF(Registro!$C:$C,H13,Registro!$H:$H))</f>
        <v/>
      </c>
      <c r="J13" s="15" t="str">
        <f aca="false">IF(H13="","",SUMIF(Registro!$C:$C,H13,Registro!$K:$K))</f>
        <v/>
      </c>
      <c r="K13" s="15" t="str">
        <f aca="false">IF(OR(H13="",I13=0),"",J13/I13)</f>
        <v/>
      </c>
    </row>
    <row r="14" customFormat="false" ht="15" hidden="false" customHeight="false" outlineLevel="0" collapsed="false">
      <c r="B14" s="18" t="s">
        <v>58</v>
      </c>
      <c r="C14" s="14" t="n">
        <f aca="false">SUMIFS(Registro!$H:$H,Registro!$L:$L,10)</f>
        <v>0</v>
      </c>
      <c r="D14" s="14" t="n">
        <f aca="false">SUMIFS(Registro!$H:$H,Registro!$L:$L,10,Registro!$I:$I,"Sí")</f>
        <v>0</v>
      </c>
      <c r="E14" s="20" t="str">
        <f aca="false">IF(C14=0,"",D14/C14)</f>
        <v/>
      </c>
      <c r="F14" s="15" t="n">
        <f aca="false">SUMIFS(Registro!$K:$K,Registro!$L:$L,10)</f>
        <v>0</v>
      </c>
      <c r="H14" s="17" t="str">
        <f aca="false">IF(Tarifas!B16="","",Tarifas!B16)</f>
        <v/>
      </c>
      <c r="I14" s="14" t="str">
        <f aca="false">IF(H14="","",SUMIF(Registro!$C:$C,H14,Registro!$H:$H))</f>
        <v/>
      </c>
      <c r="J14" s="15" t="str">
        <f aca="false">IF(H14="","",SUMIF(Registro!$C:$C,H14,Registro!$K:$K))</f>
        <v/>
      </c>
      <c r="K14" s="15" t="str">
        <f aca="false">IF(OR(H14="",I14=0),"",J14/I14)</f>
        <v/>
      </c>
    </row>
    <row r="15" customFormat="false" ht="15" hidden="false" customHeight="false" outlineLevel="0" collapsed="false">
      <c r="B15" s="18" t="s">
        <v>59</v>
      </c>
      <c r="C15" s="14" t="n">
        <f aca="false">SUMIFS(Registro!$H:$H,Registro!$L:$L,11)</f>
        <v>0</v>
      </c>
      <c r="D15" s="14" t="n">
        <f aca="false">SUMIFS(Registro!$H:$H,Registro!$L:$L,11,Registro!$I:$I,"Sí")</f>
        <v>0</v>
      </c>
      <c r="E15" s="20" t="str">
        <f aca="false">IF(C15=0,"",D15/C15)</f>
        <v/>
      </c>
      <c r="F15" s="15" t="n">
        <f aca="false">SUMIFS(Registro!$K:$K,Registro!$L:$L,11)</f>
        <v>0</v>
      </c>
      <c r="H15" s="17" t="str">
        <f aca="false">IF(Tarifas!B17="","",Tarifas!B17)</f>
        <v/>
      </c>
      <c r="I15" s="14" t="str">
        <f aca="false">IF(H15="","",SUMIF(Registro!$C:$C,H15,Registro!$H:$H))</f>
        <v/>
      </c>
      <c r="J15" s="15" t="str">
        <f aca="false">IF(H15="","",SUMIF(Registro!$C:$C,H15,Registro!$K:$K))</f>
        <v/>
      </c>
      <c r="K15" s="15" t="str">
        <f aca="false">IF(OR(H15="",I15=0),"",J15/I15)</f>
        <v/>
      </c>
    </row>
    <row r="16" customFormat="false" ht="15" hidden="false" customHeight="false" outlineLevel="0" collapsed="false">
      <c r="B16" s="18" t="s">
        <v>60</v>
      </c>
      <c r="C16" s="14" t="n">
        <f aca="false">SUMIFS(Registro!$H:$H,Registro!$L:$L,12)</f>
        <v>0</v>
      </c>
      <c r="D16" s="14" t="n">
        <f aca="false">SUMIFS(Registro!$H:$H,Registro!$L:$L,12,Registro!$I:$I,"Sí")</f>
        <v>0</v>
      </c>
      <c r="E16" s="20" t="str">
        <f aca="false">IF(C16=0,"",D16/C16)</f>
        <v/>
      </c>
      <c r="F16" s="15" t="n">
        <f aca="false">SUMIFS(Registro!$K:$K,Registro!$L:$L,12)</f>
        <v>0</v>
      </c>
      <c r="H16" s="17" t="str">
        <f aca="false">IF(Tarifas!B18="","",Tarifas!B18)</f>
        <v/>
      </c>
      <c r="I16" s="14" t="str">
        <f aca="false">IF(H16="","",SUMIF(Registro!$C:$C,H16,Registro!$H:$H))</f>
        <v/>
      </c>
      <c r="J16" s="15" t="str">
        <f aca="false">IF(H16="","",SUMIF(Registro!$C:$C,H16,Registro!$K:$K))</f>
        <v/>
      </c>
      <c r="K16" s="15" t="str">
        <f aca="false">IF(OR(H16="",I16=0),"",J16/I16)</f>
        <v/>
      </c>
    </row>
    <row r="17" customFormat="false" ht="15" hidden="false" customHeight="false" outlineLevel="0" collapsed="false">
      <c r="B17" s="21" t="s">
        <v>61</v>
      </c>
      <c r="C17" s="22" t="n">
        <f aca="false">SUM(C5:C16)</f>
        <v>4.25</v>
      </c>
      <c r="D17" s="22" t="n">
        <f aca="false">SUM(D5:D16)</f>
        <v>4.25</v>
      </c>
      <c r="E17" s="23" t="n">
        <f aca="false">IF(C17=0,"",D17/C17)</f>
        <v>1</v>
      </c>
      <c r="F17" s="24" t="n">
        <f aca="false">SUM(F5:F16)</f>
        <v>212.5</v>
      </c>
      <c r="H17" s="17" t="str">
        <f aca="false">IF(Tarifas!B19="","",Tarifas!B19)</f>
        <v/>
      </c>
      <c r="I17" s="14" t="str">
        <f aca="false">IF(H17="","",SUMIF(Registro!$C:$C,H17,Registro!$H:$H))</f>
        <v/>
      </c>
      <c r="J17" s="15" t="str">
        <f aca="false">IF(H17="","",SUMIF(Registro!$C:$C,H17,Registro!$K:$K))</f>
        <v/>
      </c>
      <c r="K17" s="15" t="str">
        <f aca="false">IF(OR(H17="",I17=0),"",J17/I17)</f>
        <v/>
      </c>
    </row>
    <row r="18" customFormat="false" ht="15" hidden="false" customHeight="false" outlineLevel="0" collapsed="false">
      <c r="H18" s="17" t="str">
        <f aca="false">IF(Tarifas!B20="","",Tarifas!B20)</f>
        <v/>
      </c>
      <c r="I18" s="14" t="str">
        <f aca="false">IF(H18="","",SUMIF(Registro!$C:$C,H18,Registro!$H:$H))</f>
        <v/>
      </c>
      <c r="J18" s="15" t="str">
        <f aca="false">IF(H18="","",SUMIF(Registro!$C:$C,H18,Registro!$K:$K))</f>
        <v/>
      </c>
      <c r="K18" s="15" t="str">
        <f aca="false">IF(OR(H18="",I18=0),"",J18/I18)</f>
        <v/>
      </c>
    </row>
    <row r="19" customFormat="false" ht="15" hidden="false" customHeight="false" outlineLevel="0" collapsed="false">
      <c r="H19" s="17" t="str">
        <f aca="false">IF(Tarifas!B21="","",Tarifas!B21)</f>
        <v/>
      </c>
      <c r="I19" s="14" t="str">
        <f aca="false">IF(H19="","",SUMIF(Registro!$C:$C,H19,Registro!$H:$H))</f>
        <v/>
      </c>
      <c r="J19" s="15" t="str">
        <f aca="false">IF(H19="","",SUMIF(Registro!$C:$C,H19,Registro!$K:$K))</f>
        <v/>
      </c>
      <c r="K19" s="15" t="str">
        <f aca="false">IF(OR(H19="",I19=0),"",J19/I19)</f>
        <v/>
      </c>
    </row>
    <row r="20" customFormat="false" ht="15" hidden="false" customHeight="false" outlineLevel="0" collapsed="false">
      <c r="H20" s="17" t="str">
        <f aca="false">IF(Tarifas!B22="","",Tarifas!B22)</f>
        <v/>
      </c>
      <c r="I20" s="14" t="str">
        <f aca="false">IF(H20="","",SUMIF(Registro!$C:$C,H20,Registro!$H:$H))</f>
        <v/>
      </c>
      <c r="J20" s="15" t="str">
        <f aca="false">IF(H20="","",SUMIF(Registro!$C:$C,H20,Registro!$K:$K))</f>
        <v/>
      </c>
      <c r="K20" s="15" t="str">
        <f aca="false">IF(OR(H20="",I20=0),"",J20/I20)</f>
        <v/>
      </c>
    </row>
    <row r="21" customFormat="false" ht="15" hidden="false" customHeight="false" outlineLevel="0" collapsed="false">
      <c r="H21" s="17" t="str">
        <f aca="false">IF(Tarifas!B23="","",Tarifas!B23)</f>
        <v/>
      </c>
      <c r="I21" s="14" t="str">
        <f aca="false">IF(H21="","",SUMIF(Registro!$C:$C,H21,Registro!$H:$H))</f>
        <v/>
      </c>
      <c r="J21" s="15" t="str">
        <f aca="false">IF(H21="","",SUMIF(Registro!$C:$C,H21,Registro!$K:$K))</f>
        <v/>
      </c>
      <c r="K21" s="15" t="str">
        <f aca="false">IF(OR(H21="",I21=0),"",J21/I21)</f>
        <v/>
      </c>
    </row>
    <row r="22" customFormat="false" ht="15" hidden="false" customHeight="false" outlineLevel="0" collapsed="false">
      <c r="H22" s="17" t="str">
        <f aca="false">IF(Tarifas!B24="","",Tarifas!B24)</f>
        <v/>
      </c>
      <c r="I22" s="14" t="str">
        <f aca="false">IF(H22="","",SUMIF(Registro!$C:$C,H22,Registro!$H:$H))</f>
        <v/>
      </c>
      <c r="J22" s="15" t="str">
        <f aca="false">IF(H22="","",SUMIF(Registro!$C:$C,H22,Registro!$K:$K))</f>
        <v/>
      </c>
      <c r="K22" s="15" t="str">
        <f aca="false">IF(OR(H22="",I22=0),"",J22/I22)</f>
        <v/>
      </c>
    </row>
    <row r="23" customFormat="false" ht="15" hidden="false" customHeight="false" outlineLevel="0" collapsed="false">
      <c r="H23" s="17" t="str">
        <f aca="false">IF(Tarifas!B25="","",Tarifas!B25)</f>
        <v/>
      </c>
      <c r="I23" s="14" t="str">
        <f aca="false">IF(H23="","",SUMIF(Registro!$C:$C,H23,Registro!$H:$H))</f>
        <v/>
      </c>
      <c r="J23" s="15" t="str">
        <f aca="false">IF(H23="","",SUMIF(Registro!$C:$C,H23,Registro!$K:$K))</f>
        <v/>
      </c>
      <c r="K23" s="15" t="str">
        <f aca="false">IF(OR(H23="",I23=0),"",J23/I23)</f>
        <v/>
      </c>
    </row>
    <row r="24" customFormat="false" ht="15" hidden="false" customHeight="false" outlineLevel="0" collapsed="false">
      <c r="H24" s="17" t="str">
        <f aca="false">IF(Tarifas!B26="","",Tarifas!B26)</f>
        <v/>
      </c>
      <c r="I24" s="14" t="str">
        <f aca="false">IF(H24="","",SUMIF(Registro!$C:$C,H24,Registro!$H:$H))</f>
        <v/>
      </c>
      <c r="J24" s="15" t="str">
        <f aca="false">IF(H24="","",SUMIF(Registro!$C:$C,H24,Registro!$K:$K))</f>
        <v/>
      </c>
      <c r="K24" s="15" t="str">
        <f aca="false">IF(OR(H24="",I24=0),"",J24/I24)</f>
        <v/>
      </c>
    </row>
  </sheetData>
  <sheetProtection sheet="true" formatCells="false" formatColumns="false" formatRows="false" sort="false" autoFilter="false"/>
  <mergeCells count="1">
    <mergeCell ref="B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2026-08-11T13:47:12Z</dcterms:created>
  <dc:creator>openpyxl</dc:creator>
  <dc:description/>
  <dc:language>es-ES</dc:language>
  <cp:lastModifiedBy/>
  <dcterms:modified xsi:type="dcterms:W3CDTF">2026-08-11T13:47:13Z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