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Listas" sheetId="2" state="hidden" r:id="rId4"/>
    <sheet name="Equipaje" sheetId="3" state="visible" r:id="rId5"/>
    <sheet name="Peso y control" sheetId="4" state="visible" r:id="rId6"/>
  </sheets>
  <definedNames>
    <definedName function="false" hidden="true" localSheetId="2" name="_xlnm._FilterDatabase" vbProcedure="false">Equipaje!$B$4:$J$204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<sst xmlns="http://schemas.openxmlformats.org/spreadsheetml/2006/main" count="93" uniqueCount="66">
  <si>
    <t xml:space="preserve">Lista de equipaje</t>
  </si>
  <si>
    <t xml:space="preserve">Plantilla gratuita de PlantillasDeCalculo.com</t>
  </si>
  <si>
    <t xml:space="preserve">CÓMO USARLA</t>
  </si>
  <si>
    <t xml:space="preserve">1.  Añade cada cosa que vas a llevar, con su categoría y cuántas unidades.</t>
  </si>
  <si>
    <t xml:space="preserve">2.  El peso por unidad en gramos es opcional, pero es lo que hace útil esta lista.</t>
  </si>
  <si>
    <t xml:space="preserve">3.  Di dónde va cada cosa: facturada, de mano o encima.</t>
  </si>
  <si>
    <t xml:space="preserve">4.  Si pones los mililitros de un líquido y va en cabina, salta el aviso al pasar de 100 ml.</t>
  </si>
  <si>
    <t xml:space="preserve">5.  Marca lo que ya has guardado y filtra por vacío para ver solo lo que falta.</t>
  </si>
  <si>
    <t xml:space="preserve">6.  «Peso y control» compara con los límites de tu aerolínea, contando la maleta vacía.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</si>
  <si>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</si>
  <si>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</si>
  <si>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</si>
  <si>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</si>
  <si>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Pesa la maleta llena en casa: en el aeropuerto ya no hay margen de maniobra.</t>
  </si>
  <si>
    <t xml:space="preserve">Los límites de peso varían por aerolínea y por tarifa. Comprueba los tuyos en tu reserva.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</si>
  <si>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</si>
  <si>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</si>
  <si>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Categoría</t>
  </si>
  <si>
    <t xml:space="preserve">Dónde</t>
  </si>
  <si>
    <t xml:space="preserve">Documentación</t>
  </si>
  <si>
    <t xml:space="preserve">Facturada</t>
  </si>
  <si>
    <t xml:space="preserve">Ropa</t>
  </si>
  <si>
    <t xml:space="preserve">Equipaje de mano</t>
  </si>
  <si>
    <t xml:space="preserve">Calzado</t>
  </si>
  <si>
    <t xml:space="preserve">Encima</t>
  </si>
  <si>
    <t xml:space="preserve">Higiene y aseo</t>
  </si>
  <si>
    <t xml:space="preserve">No llevar</t>
  </si>
  <si>
    <t xml:space="preserve">Botiquín</t>
  </si>
  <si>
    <t xml:space="preserve">Electrónica</t>
  </si>
  <si>
    <t xml:space="preserve">Playa y piscina</t>
  </si>
  <si>
    <t xml:space="preserve">Montaña y deporte</t>
  </si>
  <si>
    <t xml:space="preserve">Bebé y niños</t>
  </si>
  <si>
    <t xml:space="preserve">Trabajo</t>
  </si>
  <si>
    <t xml:space="preserve">Otros</t>
  </si>
  <si>
    <t xml:space="preserve">LISTA DE EQUIPAJE</t>
  </si>
  <si>
    <t xml:space="preserve">Artículo</t>
  </si>
  <si>
    <t xml:space="preserve">Cantidad</t>
  </si>
  <si>
    <t xml:space="preserve">Peso unidad (g)</t>
  </si>
  <si>
    <t xml:space="preserve">Peso total (g)</t>
  </si>
  <si>
    <t xml:space="preserve">Líquido (ml)</t>
  </si>
  <si>
    <t xml:space="preserve">Dónde va</t>
  </si>
  <si>
    <t xml:space="preserve">¿Guardado?</t>
  </si>
  <si>
    <t xml:space="preserve">Aviso</t>
  </si>
  <si>
    <t xml:space="preserve">DNI y pasaporte</t>
  </si>
  <si>
    <t xml:space="preserve">Camisetas</t>
  </si>
  <si>
    <t xml:space="preserve">Zapatillas</t>
  </si>
  <si>
    <t xml:space="preserve">Champú</t>
  </si>
  <si>
    <t xml:space="preserve">Pasta de dientes</t>
  </si>
  <si>
    <t xml:space="preserve">Cargador y cables</t>
  </si>
  <si>
    <t xml:space="preserve">Ibuprofeno y tiritas</t>
  </si>
  <si>
    <t xml:space="preserve">¿TE PASAS DE PESO?</t>
  </si>
  <si>
    <t xml:space="preserve">Por categoría</t>
  </si>
  <si>
    <t xml:space="preserve">Límite maleta facturada (kg)</t>
  </si>
  <si>
    <t xml:space="preserve">Artículos</t>
  </si>
  <si>
    <t xml:space="preserve">Peso (g)</t>
  </si>
  <si>
    <t xml:space="preserve">Límite equipaje de mano (kg)</t>
  </si>
  <si>
    <t xml:space="preserve">Peso de la maleta vacía (kg)</t>
  </si>
  <si>
    <t xml:space="preserve">Peso facturado (kg)</t>
  </si>
  <si>
    <t xml:space="preserve">Margen en la facturada (kg)</t>
  </si>
  <si>
    <t xml:space="preserve">Peso de mano (kg)</t>
  </si>
  <si>
    <t xml:space="preserve">Margen en el de mano (kg)</t>
  </si>
  <si>
    <t xml:space="preserve">Artículos en la lista</t>
  </si>
  <si>
    <t xml:space="preserve">Ya guardados</t>
  </si>
  <si>
    <t xml:space="preserve">Pendientes</t>
  </si>
  <si>
    <t xml:space="preserve">Avisos de líquidos en cabina</t>
  </si>
  <si>
    <t xml:space="preserve">La norma más extendida limita cada envase de líquido en cabina a 100 ml dentro de una bolsa transparente de un litro. Algunos aeropuertos con escáneres nuevos ya no la aplican: comprueba el tuyo antes de volar.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</si>
</sst>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.0"/>
    <numFmt numFmtId="167" formatCode="#,##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1D4ED8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b val="true"/>
      <sz val="11"/>
      <color rgb="FF047857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12744A"/>
        <bgColor rgb="FF047857"/>
      </patternFill>
    </fill>
    <fill>
      <patternFill patternType="solid">
        <fgColor rgb="FFFFFDF2"/>
        <bgColor rgb="FFFFFFFF"/>
      </patternFill>
    </fill>
    <fill>
      <patternFill patternType="solid">
        <fgColor rgb="FFECFDF5"/>
        <bgColor rgb="FFFFFD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12744A"/>
          <bgColor rgb="FF000000"/>
        </patternFill>
      </fill>
    </dxf>
    <dxf>
      <fill>
        <patternFill patternType="solid">
          <fgColor rgb="FFFFFDF2"/>
          <bgColor rgb="FF000000"/>
        </patternFill>
      </fill>
    </dxf>
    <dxf>
      <fill>
        <patternFill patternType="solid">
          <fgColor rgb="FF1D4ED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47857"/>
          <bgColor rgb="FF000000"/>
        </patternFill>
      </fill>
    </dxf>
    <dxf>
      <fill>
        <patternFill patternType="solid">
          <fgColor rgb="FFFEF3C7"/>
          <bgColor rgb="FF000000"/>
        </patternFill>
      </fill>
    </dxf>
    <dxf>
      <fill>
        <patternFill patternType="solid">
          <fgColor rgb="FF92400E"/>
          <bgColor rgb="FF000000"/>
        </patternFill>
      </fill>
    </dxf>
    <dxf>
      <font>
        <name val="Arial"/>
        <charset val="1"/>
        <family val="0"/>
        <b val="1"/>
        <color rgb="FF92400E"/>
      </font>
      <fill>
        <patternFill>
          <bgColor rgb="FFFEF3C7"/>
        </patternFill>
      </fill>
    </dxf>
    <dxf>
      <font>
        <name val="Arial"/>
        <charset val="1"/>
        <family val="0"/>
        <b val="1"/>
        <color rgb="FF047857"/>
      </font>
      <fill>
        <patternFill>
          <bgColor rgb="FFD1FAE5"/>
        </patternFill>
      </fill>
    </dxf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B91C1C"/>
      <rgbColor rgb="FFFEF3C7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FFFDF2"/>
      <rgbColor rgb="FFD1FAE5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92400E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0"/>
  </cols>
  <sheetData>
    <row r="1" customFormat="false" ht="15" hidden="false" customHeight="false" outlineLevel="0" collapsed="false">
      <c r="A1" s="0" t="s">
        <v>17</v>
      </c>
      <c r="B1" s="0" t="s">
        <v>18</v>
      </c>
    </row>
    <row r="2" customFormat="false" ht="15" hidden="false" customHeight="false" outlineLevel="0" collapsed="false">
      <c r="A2" s="0" t="s">
        <v>19</v>
      </c>
      <c r="B2" s="0" t="s">
        <v>20</v>
      </c>
    </row>
    <row r="3" customFormat="false" ht="15" hidden="false" customHeight="false" outlineLevel="0" collapsed="false">
      <c r="A3" s="0" t="s">
        <v>21</v>
      </c>
      <c r="B3" s="0" t="s">
        <v>22</v>
      </c>
    </row>
    <row r="4" customFormat="false" ht="15" hidden="false" customHeight="false" outlineLevel="0" collapsed="false">
      <c r="A4" s="0" t="s">
        <v>23</v>
      </c>
      <c r="B4" s="0" t="s">
        <v>24</v>
      </c>
    </row>
    <row r="5" customFormat="false" ht="15" hidden="false" customHeight="false" outlineLevel="0" collapsed="false">
      <c r="A5" s="0" t="s">
        <v>25</v>
      </c>
      <c r="B5" s="0" t="s">
        <v>26</v>
      </c>
    </row>
    <row r="6" customFormat="false" ht="15" hidden="false" customHeight="false" outlineLevel="0" collapsed="false">
      <c r="A6" s="0" t="s">
        <v>27</v>
      </c>
    </row>
    <row r="7" customFormat="false" ht="15" hidden="false" customHeight="false" outlineLevel="0" collapsed="false">
      <c r="A7" s="0" t="s">
        <v>28</v>
      </c>
    </row>
    <row r="8" customFormat="false" ht="15" hidden="false" customHeight="false" outlineLevel="0" collapsed="false">
      <c r="A8" s="0" t="s">
        <v>29</v>
      </c>
    </row>
    <row r="9" customFormat="false" ht="15" hidden="false" customHeight="false" outlineLevel="0" collapsed="false">
      <c r="A9" s="0" t="s">
        <v>30</v>
      </c>
    </row>
    <row r="10" customFormat="false" ht="15" hidden="false" customHeight="false" outlineLevel="0" collapsed="false">
      <c r="A10" s="0" t="s">
        <v>31</v>
      </c>
    </row>
    <row r="11" customFormat="false" ht="15" hidden="false" customHeight="false" outlineLevel="0" collapsed="false">
      <c r="A11" s="0" t="s">
        <v>32</v>
      </c>
    </row>
    <row r="12" customFormat="false" ht="15" hidden="false" customHeight="false" outlineLevel="0" collapsed="false">
      <c r="A12" s="0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3" min="3" style="0" width="32"/>
    <col collapsed="false" customWidth="true" hidden="false" outlineLevel="0" max="4" min="4" style="0" width="11"/>
    <col collapsed="false" customWidth="true" hidden="false" outlineLevel="0" max="6" min="5" style="0" width="15"/>
    <col collapsed="false" customWidth="true" hidden="false" outlineLevel="0" max="7" min="7" style="0" width="13"/>
    <col collapsed="false" customWidth="true" hidden="false" outlineLevel="0" max="8" min="8" style="0" width="20"/>
    <col collapsed="false" customWidth="true" hidden="false" outlineLevel="0" max="9" min="9" style="0" width="13"/>
    <col collapsed="false" customWidth="true" hidden="false" outlineLevel="0" max="10" min="10" style="0" width="24"/>
  </cols>
  <sheetData>
    <row r="2" customFormat="false" ht="33.75" hidden="false" customHeight="true" outlineLevel="0" collapsed="false">
      <c r="B2" s="8" t="s">
        <v>34</v>
      </c>
      <c r="C2" s="8"/>
      <c r="D2" s="8"/>
      <c r="E2" s="8"/>
      <c r="F2" s="8"/>
      <c r="G2" s="8"/>
      <c r="H2" s="8"/>
      <c r="I2" s="8"/>
      <c r="J2" s="8"/>
    </row>
    <row r="4" customFormat="false" ht="30" hidden="false" customHeight="true" outlineLevel="0" collapsed="false">
      <c r="B4" s="9" t="s">
        <v>17</v>
      </c>
      <c r="C4" s="9" t="s">
        <v>35</v>
      </c>
      <c r="D4" s="9" t="s">
        <v>36</v>
      </c>
      <c r="E4" s="9" t="s">
        <v>37</v>
      </c>
      <c r="F4" s="9" t="s">
        <v>38</v>
      </c>
      <c r="G4" s="9" t="s">
        <v>39</v>
      </c>
      <c r="H4" s="9" t="s">
        <v>40</v>
      </c>
      <c r="I4" s="9" t="s">
        <v>41</v>
      </c>
      <c r="J4" s="9" t="s">
        <v>42</v>
      </c>
    </row>
    <row r="5" customFormat="false" ht="15" hidden="false" customHeight="false" outlineLevel="0" collapsed="false">
      <c r="B5" s="10" t="s">
        <v>19</v>
      </c>
      <c r="C5" s="10" t="s">
        <v>43</v>
      </c>
      <c r="D5" s="11" t="n">
        <v>1</v>
      </c>
      <c r="E5" s="11" t="n">
        <v>30</v>
      </c>
      <c r="F5" s="12" t="n">
        <f aca="false">IF(C5="",0,N(D5)*N(E5))</f>
        <v>30</v>
      </c>
      <c r="G5" s="11" t="n">
        <v>0</v>
      </c>
      <c r="H5" s="10" t="s">
        <v>24</v>
      </c>
      <c r="I5" s="13"/>
      <c r="J5" s="14" t="str">
        <f aca="false">IF(C5="","",IF(AND(H5="Equipaje de mano",N(G5)&gt;100),"Líquido &gt;100 ml en cabina",""))</f>
        <v/>
      </c>
    </row>
    <row r="6" customFormat="false" ht="15" hidden="false" customHeight="false" outlineLevel="0" collapsed="false">
      <c r="B6" s="10" t="s">
        <v>21</v>
      </c>
      <c r="C6" s="10" t="s">
        <v>44</v>
      </c>
      <c r="D6" s="11" t="n">
        <v>5</v>
      </c>
      <c r="E6" s="11" t="n">
        <v>150</v>
      </c>
      <c r="F6" s="12" t="n">
        <f aca="false">IF(C6="",0,N(D6)*N(E6))</f>
        <v>750</v>
      </c>
      <c r="G6" s="11" t="n">
        <v>0</v>
      </c>
      <c r="H6" s="10" t="s">
        <v>20</v>
      </c>
      <c r="I6" s="13"/>
      <c r="J6" s="14" t="str">
        <f aca="false">IF(C6="","",IF(AND(H6="Equipaje de mano",N(G6)&gt;100),"Líquido &gt;100 ml en cabina",""))</f>
        <v/>
      </c>
    </row>
    <row r="7" customFormat="false" ht="15" hidden="false" customHeight="false" outlineLevel="0" collapsed="false">
      <c r="B7" s="10" t="s">
        <v>23</v>
      </c>
      <c r="C7" s="10" t="s">
        <v>45</v>
      </c>
      <c r="D7" s="11" t="n">
        <v>1</v>
      </c>
      <c r="E7" s="11" t="n">
        <v>700</v>
      </c>
      <c r="F7" s="12" t="n">
        <f aca="false">IF(C7="",0,N(D7)*N(E7))</f>
        <v>700</v>
      </c>
      <c r="G7" s="11" t="n">
        <v>0</v>
      </c>
      <c r="H7" s="10" t="s">
        <v>20</v>
      </c>
      <c r="I7" s="13"/>
      <c r="J7" s="14" t="str">
        <f aca="false">IF(C7="","",IF(AND(H7="Equipaje de mano",N(G7)&gt;100),"Líquido &gt;100 ml en cabina",""))</f>
        <v/>
      </c>
    </row>
    <row r="8" customFormat="false" ht="15" hidden="false" customHeight="false" outlineLevel="0" collapsed="false">
      <c r="B8" s="10" t="s">
        <v>25</v>
      </c>
      <c r="C8" s="10" t="s">
        <v>46</v>
      </c>
      <c r="D8" s="11" t="n">
        <v>1</v>
      </c>
      <c r="E8" s="11" t="n">
        <v>300</v>
      </c>
      <c r="F8" s="12" t="n">
        <f aca="false">IF(C8="",0,N(D8)*N(E8))</f>
        <v>300</v>
      </c>
      <c r="G8" s="11" t="n">
        <v>300</v>
      </c>
      <c r="H8" s="10" t="s">
        <v>22</v>
      </c>
      <c r="I8" s="13"/>
      <c r="J8" s="14" t="str">
        <f aca="false">IF(C8="","",IF(AND(H8="Equipaje de mano",N(G8)&gt;100),"Líquido &gt;100 ml en cabina",""))</f>
        <v>Líquido &gt;100 ml en cabina</v>
      </c>
    </row>
    <row r="9" customFormat="false" ht="15" hidden="false" customHeight="false" outlineLevel="0" collapsed="false">
      <c r="B9" s="10" t="s">
        <v>25</v>
      </c>
      <c r="C9" s="10" t="s">
        <v>47</v>
      </c>
      <c r="D9" s="11" t="n">
        <v>1</v>
      </c>
      <c r="E9" s="11" t="n">
        <v>90</v>
      </c>
      <c r="F9" s="12" t="n">
        <f aca="false">IF(C9="",0,N(D9)*N(E9))</f>
        <v>90</v>
      </c>
      <c r="G9" s="11" t="n">
        <v>75</v>
      </c>
      <c r="H9" s="10" t="s">
        <v>22</v>
      </c>
      <c r="I9" s="13"/>
      <c r="J9" s="14" t="str">
        <f aca="false">IF(C9="","",IF(AND(H9="Equipaje de mano",N(G9)&gt;100),"Líquido &gt;100 ml en cabina",""))</f>
        <v/>
      </c>
    </row>
    <row r="10" customFormat="false" ht="15" hidden="false" customHeight="false" outlineLevel="0" collapsed="false">
      <c r="B10" s="10" t="s">
        <v>28</v>
      </c>
      <c r="C10" s="10" t="s">
        <v>48</v>
      </c>
      <c r="D10" s="11" t="n">
        <v>1</v>
      </c>
      <c r="E10" s="11" t="n">
        <v>250</v>
      </c>
      <c r="F10" s="12" t="n">
        <f aca="false">IF(C10="",0,N(D10)*N(E10))</f>
        <v>250</v>
      </c>
      <c r="G10" s="11" t="n">
        <v>0</v>
      </c>
      <c r="H10" s="10" t="s">
        <v>22</v>
      </c>
      <c r="I10" s="13"/>
      <c r="J10" s="14" t="str">
        <f aca="false">IF(C10="","",IF(AND(H10="Equipaje de mano",N(G10)&gt;100),"Líquido &gt;100 ml en cabina",""))</f>
        <v/>
      </c>
    </row>
    <row r="11" customFormat="false" ht="15" hidden="false" customHeight="false" outlineLevel="0" collapsed="false">
      <c r="B11" s="10" t="s">
        <v>27</v>
      </c>
      <c r="C11" s="10" t="s">
        <v>49</v>
      </c>
      <c r="D11" s="11" t="n">
        <v>1</v>
      </c>
      <c r="E11" s="11" t="n">
        <v>80</v>
      </c>
      <c r="F11" s="12" t="n">
        <f aca="false">IF(C11="",0,N(D11)*N(E11))</f>
        <v>80</v>
      </c>
      <c r="G11" s="11" t="n">
        <v>0</v>
      </c>
      <c r="H11" s="10" t="s">
        <v>22</v>
      </c>
      <c r="I11" s="13"/>
      <c r="J11" s="14" t="str">
        <f aca="false">IF(C11="","",IF(AND(H11="Equipaje de mano",N(G11)&gt;100),"Líquido &gt;100 ml en cabina",""))</f>
        <v/>
      </c>
    </row>
    <row r="12" customFormat="false" ht="15" hidden="false" customHeight="false" outlineLevel="0" collapsed="false">
      <c r="B12" s="10"/>
      <c r="C12" s="10"/>
      <c r="D12" s="11"/>
      <c r="E12" s="11"/>
      <c r="F12" s="12" t="n">
        <f aca="false">IF(C12="",0,N(D12)*N(E12))</f>
        <v>0</v>
      </c>
      <c r="G12" s="11"/>
      <c r="H12" s="10"/>
      <c r="I12" s="13"/>
      <c r="J12" s="14" t="str">
        <f aca="false">IF(C12="","",IF(AND(H12="Equipaje de mano",N(G12)&gt;100),"Líquido &gt;100 ml en cabina",""))</f>
        <v/>
      </c>
    </row>
    <row r="13" customFormat="false" ht="15" hidden="false" customHeight="false" outlineLevel="0" collapsed="false">
      <c r="B13" s="10"/>
      <c r="C13" s="10"/>
      <c r="D13" s="11"/>
      <c r="E13" s="11"/>
      <c r="F13" s="12" t="n">
        <f aca="false">IF(C13="",0,N(D13)*N(E13))</f>
        <v>0</v>
      </c>
      <c r="G13" s="11"/>
      <c r="H13" s="10"/>
      <c r="I13" s="13"/>
      <c r="J13" s="14" t="str">
        <f aca="false">IF(C13="","",IF(AND(H13="Equipaje de mano",N(G13)&gt;100),"Líquido &gt;100 ml en cabina",""))</f>
        <v/>
      </c>
    </row>
    <row r="14" customFormat="false" ht="15" hidden="false" customHeight="false" outlineLevel="0" collapsed="false">
      <c r="B14" s="10"/>
      <c r="C14" s="10"/>
      <c r="D14" s="11"/>
      <c r="E14" s="11"/>
      <c r="F14" s="12" t="n">
        <f aca="false">IF(C14="",0,N(D14)*N(E14))</f>
        <v>0</v>
      </c>
      <c r="G14" s="11"/>
      <c r="H14" s="10"/>
      <c r="I14" s="13"/>
      <c r="J14" s="14" t="str">
        <f aca="false">IF(C14="","",IF(AND(H14="Equipaje de mano",N(G14)&gt;100),"Líquido &gt;100 ml en cabina",""))</f>
        <v/>
      </c>
    </row>
    <row r="15" customFormat="false" ht="15" hidden="false" customHeight="false" outlineLevel="0" collapsed="false">
      <c r="B15" s="10"/>
      <c r="C15" s="10"/>
      <c r="D15" s="11"/>
      <c r="E15" s="11"/>
      <c r="F15" s="12" t="n">
        <f aca="false">IF(C15="",0,N(D15)*N(E15))</f>
        <v>0</v>
      </c>
      <c r="G15" s="11"/>
      <c r="H15" s="10"/>
      <c r="I15" s="13"/>
      <c r="J15" s="14" t="str">
        <f aca="false">IF(C15="","",IF(AND(H15="Equipaje de mano",N(G15)&gt;100),"Líquido &gt;100 ml en cabina",""))</f>
        <v/>
      </c>
    </row>
    <row r="16" customFormat="false" ht="15" hidden="false" customHeight="false" outlineLevel="0" collapsed="false">
      <c r="B16" s="10"/>
      <c r="C16" s="10"/>
      <c r="D16" s="11"/>
      <c r="E16" s="11"/>
      <c r="F16" s="12" t="n">
        <f aca="false">IF(C16="",0,N(D16)*N(E16))</f>
        <v>0</v>
      </c>
      <c r="G16" s="11"/>
      <c r="H16" s="10"/>
      <c r="I16" s="13"/>
      <c r="J16" s="14" t="str">
        <f aca="false">IF(C16="","",IF(AND(H16="Equipaje de mano",N(G16)&gt;100),"Líquido &gt;100 ml en cabina",""))</f>
        <v/>
      </c>
    </row>
    <row r="17" customFormat="false" ht="15" hidden="false" customHeight="false" outlineLevel="0" collapsed="false">
      <c r="B17" s="10"/>
      <c r="C17" s="10"/>
      <c r="D17" s="11"/>
      <c r="E17" s="11"/>
      <c r="F17" s="12" t="n">
        <f aca="false">IF(C17="",0,N(D17)*N(E17))</f>
        <v>0</v>
      </c>
      <c r="G17" s="11"/>
      <c r="H17" s="10"/>
      <c r="I17" s="13"/>
      <c r="J17" s="14" t="str">
        <f aca="false">IF(C17="","",IF(AND(H17="Equipaje de mano",N(G17)&gt;100),"Líquido &gt;100 ml en cabina",""))</f>
        <v/>
      </c>
    </row>
    <row r="18" customFormat="false" ht="15" hidden="false" customHeight="false" outlineLevel="0" collapsed="false">
      <c r="B18" s="10"/>
      <c r="C18" s="10"/>
      <c r="D18" s="11"/>
      <c r="E18" s="11"/>
      <c r="F18" s="12" t="n">
        <f aca="false">IF(C18="",0,N(D18)*N(E18))</f>
        <v>0</v>
      </c>
      <c r="G18" s="11"/>
      <c r="H18" s="10"/>
      <c r="I18" s="13"/>
      <c r="J18" s="14" t="str">
        <f aca="false">IF(C18="","",IF(AND(H18="Equipaje de mano",N(G18)&gt;100),"Líquido &gt;100 ml en cabina",""))</f>
        <v/>
      </c>
    </row>
    <row r="19" customFormat="false" ht="15" hidden="false" customHeight="false" outlineLevel="0" collapsed="false">
      <c r="B19" s="10"/>
      <c r="C19" s="10"/>
      <c r="D19" s="11"/>
      <c r="E19" s="11"/>
      <c r="F19" s="12" t="n">
        <f aca="false">IF(C19="",0,N(D19)*N(E19))</f>
        <v>0</v>
      </c>
      <c r="G19" s="11"/>
      <c r="H19" s="10"/>
      <c r="I19" s="13"/>
      <c r="J19" s="14" t="str">
        <f aca="false">IF(C19="","",IF(AND(H19="Equipaje de mano",N(G19)&gt;100),"Líquido &gt;100 ml en cabina",""))</f>
        <v/>
      </c>
    </row>
    <row r="20" customFormat="false" ht="15" hidden="false" customHeight="false" outlineLevel="0" collapsed="false">
      <c r="B20" s="10"/>
      <c r="C20" s="10"/>
      <c r="D20" s="11"/>
      <c r="E20" s="11"/>
      <c r="F20" s="12" t="n">
        <f aca="false">IF(C20="",0,N(D20)*N(E20))</f>
        <v>0</v>
      </c>
      <c r="G20" s="11"/>
      <c r="H20" s="10"/>
      <c r="I20" s="13"/>
      <c r="J20" s="14" t="str">
        <f aca="false">IF(C20="","",IF(AND(H20="Equipaje de mano",N(G20)&gt;100),"Líquido &gt;100 ml en cabina",""))</f>
        <v/>
      </c>
    </row>
    <row r="21" customFormat="false" ht="15" hidden="false" customHeight="false" outlineLevel="0" collapsed="false">
      <c r="B21" s="10"/>
      <c r="C21" s="10"/>
      <c r="D21" s="11"/>
      <c r="E21" s="11"/>
      <c r="F21" s="12" t="n">
        <f aca="false">IF(C21="",0,N(D21)*N(E21))</f>
        <v>0</v>
      </c>
      <c r="G21" s="11"/>
      <c r="H21" s="10"/>
      <c r="I21" s="13"/>
      <c r="J21" s="14" t="str">
        <f aca="false">IF(C21="","",IF(AND(H21="Equipaje de mano",N(G21)&gt;100),"Líquido &gt;100 ml en cabina",""))</f>
        <v/>
      </c>
    </row>
    <row r="22" customFormat="false" ht="15" hidden="false" customHeight="false" outlineLevel="0" collapsed="false">
      <c r="B22" s="10"/>
      <c r="C22" s="10"/>
      <c r="D22" s="11"/>
      <c r="E22" s="11"/>
      <c r="F22" s="12" t="n">
        <f aca="false">IF(C22="",0,N(D22)*N(E22))</f>
        <v>0</v>
      </c>
      <c r="G22" s="11"/>
      <c r="H22" s="10"/>
      <c r="I22" s="13"/>
      <c r="J22" s="14" t="str">
        <f aca="false">IF(C22="","",IF(AND(H22="Equipaje de mano",N(G22)&gt;100),"Líquido &gt;100 ml en cabina",""))</f>
        <v/>
      </c>
    </row>
    <row r="23" customFormat="false" ht="15" hidden="false" customHeight="false" outlineLevel="0" collapsed="false">
      <c r="B23" s="10"/>
      <c r="C23" s="10"/>
      <c r="D23" s="11"/>
      <c r="E23" s="11"/>
      <c r="F23" s="12" t="n">
        <f aca="false">IF(C23="",0,N(D23)*N(E23))</f>
        <v>0</v>
      </c>
      <c r="G23" s="11"/>
      <c r="H23" s="10"/>
      <c r="I23" s="13"/>
      <c r="J23" s="14" t="str">
        <f aca="false">IF(C23="","",IF(AND(H23="Equipaje de mano",N(G23)&gt;100),"Líquido &gt;100 ml en cabina",""))</f>
        <v/>
      </c>
    </row>
    <row r="24" customFormat="false" ht="15" hidden="false" customHeight="false" outlineLevel="0" collapsed="false">
      <c r="B24" s="10"/>
      <c r="C24" s="10"/>
      <c r="D24" s="11"/>
      <c r="E24" s="11"/>
      <c r="F24" s="12" t="n">
        <f aca="false">IF(C24="",0,N(D24)*N(E24))</f>
        <v>0</v>
      </c>
      <c r="G24" s="11"/>
      <c r="H24" s="10"/>
      <c r="I24" s="13"/>
      <c r="J24" s="14" t="str">
        <f aca="false">IF(C24="","",IF(AND(H24="Equipaje de mano",N(G24)&gt;100),"Líquido &gt;100 ml en cabina",""))</f>
        <v/>
      </c>
    </row>
    <row r="25" customFormat="false" ht="15" hidden="false" customHeight="false" outlineLevel="0" collapsed="false">
      <c r="B25" s="10"/>
      <c r="C25" s="10"/>
      <c r="D25" s="11"/>
      <c r="E25" s="11"/>
      <c r="F25" s="12" t="n">
        <f aca="false">IF(C25="",0,N(D25)*N(E25))</f>
        <v>0</v>
      </c>
      <c r="G25" s="11"/>
      <c r="H25" s="10"/>
      <c r="I25" s="13"/>
      <c r="J25" s="14" t="str">
        <f aca="false">IF(C25="","",IF(AND(H25="Equipaje de mano",N(G25)&gt;100),"Líquido &gt;100 ml en cabina",""))</f>
        <v/>
      </c>
    </row>
    <row r="26" customFormat="false" ht="15" hidden="false" customHeight="false" outlineLevel="0" collapsed="false">
      <c r="B26" s="10"/>
      <c r="C26" s="10"/>
      <c r="D26" s="11"/>
      <c r="E26" s="11"/>
      <c r="F26" s="12" t="n">
        <f aca="false">IF(C26="",0,N(D26)*N(E26))</f>
        <v>0</v>
      </c>
      <c r="G26" s="11"/>
      <c r="H26" s="10"/>
      <c r="I26" s="13"/>
      <c r="J26" s="14" t="str">
        <f aca="false">IF(C26="","",IF(AND(H26="Equipaje de mano",N(G26)&gt;100),"Líquido &gt;100 ml en cabina",""))</f>
        <v/>
      </c>
    </row>
    <row r="27" customFormat="false" ht="15" hidden="false" customHeight="false" outlineLevel="0" collapsed="false">
      <c r="B27" s="10"/>
      <c r="C27" s="10"/>
      <c r="D27" s="11"/>
      <c r="E27" s="11"/>
      <c r="F27" s="12" t="n">
        <f aca="false">IF(C27="",0,N(D27)*N(E27))</f>
        <v>0</v>
      </c>
      <c r="G27" s="11"/>
      <c r="H27" s="10"/>
      <c r="I27" s="13"/>
      <c r="J27" s="14" t="str">
        <f aca="false">IF(C27="","",IF(AND(H27="Equipaje de mano",N(G27)&gt;100),"Líquido &gt;100 ml en cabina",""))</f>
        <v/>
      </c>
    </row>
    <row r="28" customFormat="false" ht="15" hidden="false" customHeight="false" outlineLevel="0" collapsed="false">
      <c r="B28" s="10"/>
      <c r="C28" s="10"/>
      <c r="D28" s="11"/>
      <c r="E28" s="11"/>
      <c r="F28" s="12" t="n">
        <f aca="false">IF(C28="",0,N(D28)*N(E28))</f>
        <v>0</v>
      </c>
      <c r="G28" s="11"/>
      <c r="H28" s="10"/>
      <c r="I28" s="13"/>
      <c r="J28" s="14" t="str">
        <f aca="false">IF(C28="","",IF(AND(H28="Equipaje de mano",N(G28)&gt;100),"Líquido &gt;100 ml en cabina",""))</f>
        <v/>
      </c>
    </row>
    <row r="29" customFormat="false" ht="15" hidden="false" customHeight="false" outlineLevel="0" collapsed="false">
      <c r="B29" s="10"/>
      <c r="C29" s="10"/>
      <c r="D29" s="11"/>
      <c r="E29" s="11"/>
      <c r="F29" s="12" t="n">
        <f aca="false">IF(C29="",0,N(D29)*N(E29))</f>
        <v>0</v>
      </c>
      <c r="G29" s="11"/>
      <c r="H29" s="10"/>
      <c r="I29" s="13"/>
      <c r="J29" s="14" t="str">
        <f aca="false">IF(C29="","",IF(AND(H29="Equipaje de mano",N(G29)&gt;100),"Líquido &gt;100 ml en cabina",""))</f>
        <v/>
      </c>
    </row>
    <row r="30" customFormat="false" ht="15" hidden="false" customHeight="false" outlineLevel="0" collapsed="false">
      <c r="B30" s="10"/>
      <c r="C30" s="10"/>
      <c r="D30" s="11"/>
      <c r="E30" s="11"/>
      <c r="F30" s="12" t="n">
        <f aca="false">IF(C30="",0,N(D30)*N(E30))</f>
        <v>0</v>
      </c>
      <c r="G30" s="11"/>
      <c r="H30" s="10"/>
      <c r="I30" s="13"/>
      <c r="J30" s="14" t="str">
        <f aca="false">IF(C30="","",IF(AND(H30="Equipaje de mano",N(G30)&gt;100),"Líquido &gt;100 ml en cabina",""))</f>
        <v/>
      </c>
    </row>
    <row r="31" customFormat="false" ht="15" hidden="false" customHeight="false" outlineLevel="0" collapsed="false">
      <c r="B31" s="10"/>
      <c r="C31" s="10"/>
      <c r="D31" s="11"/>
      <c r="E31" s="11"/>
      <c r="F31" s="12" t="n">
        <f aca="false">IF(C31="",0,N(D31)*N(E31))</f>
        <v>0</v>
      </c>
      <c r="G31" s="11"/>
      <c r="H31" s="10"/>
      <c r="I31" s="13"/>
      <c r="J31" s="14" t="str">
        <f aca="false">IF(C31="","",IF(AND(H31="Equipaje de mano",N(G31)&gt;100),"Líquido &gt;100 ml en cabina",""))</f>
        <v/>
      </c>
    </row>
    <row r="32" customFormat="false" ht="15" hidden="false" customHeight="false" outlineLevel="0" collapsed="false">
      <c r="B32" s="10"/>
      <c r="C32" s="10"/>
      <c r="D32" s="11"/>
      <c r="E32" s="11"/>
      <c r="F32" s="12" t="n">
        <f aca="false">IF(C32="",0,N(D32)*N(E32))</f>
        <v>0</v>
      </c>
      <c r="G32" s="11"/>
      <c r="H32" s="10"/>
      <c r="I32" s="13"/>
      <c r="J32" s="14" t="str">
        <f aca="false">IF(C32="","",IF(AND(H32="Equipaje de mano",N(G32)&gt;100),"Líquido &gt;100 ml en cabina",""))</f>
        <v/>
      </c>
    </row>
    <row r="33" customFormat="false" ht="15" hidden="false" customHeight="false" outlineLevel="0" collapsed="false">
      <c r="B33" s="10"/>
      <c r="C33" s="10"/>
      <c r="D33" s="11"/>
      <c r="E33" s="11"/>
      <c r="F33" s="12" t="n">
        <f aca="false">IF(C33="",0,N(D33)*N(E33))</f>
        <v>0</v>
      </c>
      <c r="G33" s="11"/>
      <c r="H33" s="10"/>
      <c r="I33" s="13"/>
      <c r="J33" s="14" t="str">
        <f aca="false">IF(C33="","",IF(AND(H33="Equipaje de mano",N(G33)&gt;100),"Líquido &gt;100 ml en cabina",""))</f>
        <v/>
      </c>
    </row>
    <row r="34" customFormat="false" ht="15" hidden="false" customHeight="false" outlineLevel="0" collapsed="false">
      <c r="B34" s="10"/>
      <c r="C34" s="10"/>
      <c r="D34" s="11"/>
      <c r="E34" s="11"/>
      <c r="F34" s="12" t="n">
        <f aca="false">IF(C34="",0,N(D34)*N(E34))</f>
        <v>0</v>
      </c>
      <c r="G34" s="11"/>
      <c r="H34" s="10"/>
      <c r="I34" s="13"/>
      <c r="J34" s="14" t="str">
        <f aca="false">IF(C34="","",IF(AND(H34="Equipaje de mano",N(G34)&gt;100),"Líquido &gt;100 ml en cabina",""))</f>
        <v/>
      </c>
    </row>
    <row r="35" customFormat="false" ht="15" hidden="false" customHeight="false" outlineLevel="0" collapsed="false">
      <c r="B35" s="10"/>
      <c r="C35" s="10"/>
      <c r="D35" s="11"/>
      <c r="E35" s="11"/>
      <c r="F35" s="12" t="n">
        <f aca="false">IF(C35="",0,N(D35)*N(E35))</f>
        <v>0</v>
      </c>
      <c r="G35" s="11"/>
      <c r="H35" s="10"/>
      <c r="I35" s="13"/>
      <c r="J35" s="14" t="str">
        <f aca="false">IF(C35="","",IF(AND(H35="Equipaje de mano",N(G35)&gt;100),"Líquido &gt;100 ml en cabina",""))</f>
        <v/>
      </c>
    </row>
    <row r="36" customFormat="false" ht="15" hidden="false" customHeight="false" outlineLevel="0" collapsed="false">
      <c r="B36" s="10"/>
      <c r="C36" s="10"/>
      <c r="D36" s="11"/>
      <c r="E36" s="11"/>
      <c r="F36" s="12" t="n">
        <f aca="false">IF(C36="",0,N(D36)*N(E36))</f>
        <v>0</v>
      </c>
      <c r="G36" s="11"/>
      <c r="H36" s="10"/>
      <c r="I36" s="13"/>
      <c r="J36" s="14" t="str">
        <f aca="false">IF(C36="","",IF(AND(H36="Equipaje de mano",N(G36)&gt;100),"Líquido &gt;100 ml en cabina",""))</f>
        <v/>
      </c>
    </row>
    <row r="37" customFormat="false" ht="15" hidden="false" customHeight="false" outlineLevel="0" collapsed="false">
      <c r="B37" s="10"/>
      <c r="C37" s="10"/>
      <c r="D37" s="11"/>
      <c r="E37" s="11"/>
      <c r="F37" s="12" t="n">
        <f aca="false">IF(C37="",0,N(D37)*N(E37))</f>
        <v>0</v>
      </c>
      <c r="G37" s="11"/>
      <c r="H37" s="10"/>
      <c r="I37" s="13"/>
      <c r="J37" s="14" t="str">
        <f aca="false">IF(C37="","",IF(AND(H37="Equipaje de mano",N(G37)&gt;100),"Líquido &gt;100 ml en cabina",""))</f>
        <v/>
      </c>
    </row>
    <row r="38" customFormat="false" ht="15" hidden="false" customHeight="false" outlineLevel="0" collapsed="false">
      <c r="B38" s="10"/>
      <c r="C38" s="10"/>
      <c r="D38" s="11"/>
      <c r="E38" s="11"/>
      <c r="F38" s="12" t="n">
        <f aca="false">IF(C38="",0,N(D38)*N(E38))</f>
        <v>0</v>
      </c>
      <c r="G38" s="11"/>
      <c r="H38" s="10"/>
      <c r="I38" s="13"/>
      <c r="J38" s="14" t="str">
        <f aca="false">IF(C38="","",IF(AND(H38="Equipaje de mano",N(G38)&gt;100),"Líquido &gt;100 ml en cabina",""))</f>
        <v/>
      </c>
    </row>
    <row r="39" customFormat="false" ht="15" hidden="false" customHeight="false" outlineLevel="0" collapsed="false">
      <c r="B39" s="10"/>
      <c r="C39" s="10"/>
      <c r="D39" s="11"/>
      <c r="E39" s="11"/>
      <c r="F39" s="12" t="n">
        <f aca="false">IF(C39="",0,N(D39)*N(E39))</f>
        <v>0</v>
      </c>
      <c r="G39" s="11"/>
      <c r="H39" s="10"/>
      <c r="I39" s="13"/>
      <c r="J39" s="14" t="str">
        <f aca="false">IF(C39="","",IF(AND(H39="Equipaje de mano",N(G39)&gt;100),"Líquido &gt;100 ml en cabina",""))</f>
        <v/>
      </c>
    </row>
    <row r="40" customFormat="false" ht="15" hidden="false" customHeight="false" outlineLevel="0" collapsed="false">
      <c r="B40" s="10"/>
      <c r="C40" s="10"/>
      <c r="D40" s="11"/>
      <c r="E40" s="11"/>
      <c r="F40" s="12" t="n">
        <f aca="false">IF(C40="",0,N(D40)*N(E40))</f>
        <v>0</v>
      </c>
      <c r="G40" s="11"/>
      <c r="H40" s="10"/>
      <c r="I40" s="13"/>
      <c r="J40" s="14" t="str">
        <f aca="false">IF(C40="","",IF(AND(H40="Equipaje de mano",N(G40)&gt;100),"Líquido &gt;100 ml en cabina",""))</f>
        <v/>
      </c>
    </row>
    <row r="41" customFormat="false" ht="15" hidden="false" customHeight="false" outlineLevel="0" collapsed="false">
      <c r="B41" s="10"/>
      <c r="C41" s="10"/>
      <c r="D41" s="11"/>
      <c r="E41" s="11"/>
      <c r="F41" s="12" t="n">
        <f aca="false">IF(C41="",0,N(D41)*N(E41))</f>
        <v>0</v>
      </c>
      <c r="G41" s="11"/>
      <c r="H41" s="10"/>
      <c r="I41" s="13"/>
      <c r="J41" s="14" t="str">
        <f aca="false">IF(C41="","",IF(AND(H41="Equipaje de mano",N(G41)&gt;100),"Líquido &gt;100 ml en cabina",""))</f>
        <v/>
      </c>
    </row>
    <row r="42" customFormat="false" ht="15" hidden="false" customHeight="false" outlineLevel="0" collapsed="false">
      <c r="B42" s="10"/>
      <c r="C42" s="10"/>
      <c r="D42" s="11"/>
      <c r="E42" s="11"/>
      <c r="F42" s="12" t="n">
        <f aca="false">IF(C42="",0,N(D42)*N(E42))</f>
        <v>0</v>
      </c>
      <c r="G42" s="11"/>
      <c r="H42" s="10"/>
      <c r="I42" s="13"/>
      <c r="J42" s="14" t="str">
        <f aca="false">IF(C42="","",IF(AND(H42="Equipaje de mano",N(G42)&gt;100),"Líquido &gt;100 ml en cabina",""))</f>
        <v/>
      </c>
    </row>
    <row r="43" customFormat="false" ht="15" hidden="false" customHeight="false" outlineLevel="0" collapsed="false">
      <c r="B43" s="10"/>
      <c r="C43" s="10"/>
      <c r="D43" s="11"/>
      <c r="E43" s="11"/>
      <c r="F43" s="12" t="n">
        <f aca="false">IF(C43="",0,N(D43)*N(E43))</f>
        <v>0</v>
      </c>
      <c r="G43" s="11"/>
      <c r="H43" s="10"/>
      <c r="I43" s="13"/>
      <c r="J43" s="14" t="str">
        <f aca="false">IF(C43="","",IF(AND(H43="Equipaje de mano",N(G43)&gt;100),"Líquido &gt;100 ml en cabina",""))</f>
        <v/>
      </c>
    </row>
    <row r="44" customFormat="false" ht="15" hidden="false" customHeight="false" outlineLevel="0" collapsed="false">
      <c r="B44" s="10"/>
      <c r="C44" s="10"/>
      <c r="D44" s="11"/>
      <c r="E44" s="11"/>
      <c r="F44" s="12" t="n">
        <f aca="false">IF(C44="",0,N(D44)*N(E44))</f>
        <v>0</v>
      </c>
      <c r="G44" s="11"/>
      <c r="H44" s="10"/>
      <c r="I44" s="13"/>
      <c r="J44" s="14" t="str">
        <f aca="false">IF(C44="","",IF(AND(H44="Equipaje de mano",N(G44)&gt;100),"Líquido &gt;100 ml en cabina",""))</f>
        <v/>
      </c>
    </row>
    <row r="45" customFormat="false" ht="15" hidden="false" customHeight="false" outlineLevel="0" collapsed="false">
      <c r="B45" s="10"/>
      <c r="C45" s="10"/>
      <c r="D45" s="11"/>
      <c r="E45" s="11"/>
      <c r="F45" s="12" t="n">
        <f aca="false">IF(C45="",0,N(D45)*N(E45))</f>
        <v>0</v>
      </c>
      <c r="G45" s="11"/>
      <c r="H45" s="10"/>
      <c r="I45" s="13"/>
      <c r="J45" s="14" t="str">
        <f aca="false">IF(C45="","",IF(AND(H45="Equipaje de mano",N(G45)&gt;100),"Líquido &gt;100 ml en cabina",""))</f>
        <v/>
      </c>
    </row>
    <row r="46" customFormat="false" ht="15" hidden="false" customHeight="false" outlineLevel="0" collapsed="false">
      <c r="B46" s="10"/>
      <c r="C46" s="10"/>
      <c r="D46" s="11"/>
      <c r="E46" s="11"/>
      <c r="F46" s="12" t="n">
        <f aca="false">IF(C46="",0,N(D46)*N(E46))</f>
        <v>0</v>
      </c>
      <c r="G46" s="11"/>
      <c r="H46" s="10"/>
      <c r="I46" s="13"/>
      <c r="J46" s="14" t="str">
        <f aca="false">IF(C46="","",IF(AND(H46="Equipaje de mano",N(G46)&gt;100),"Líquido &gt;100 ml en cabina",""))</f>
        <v/>
      </c>
    </row>
    <row r="47" customFormat="false" ht="15" hidden="false" customHeight="false" outlineLevel="0" collapsed="false">
      <c r="B47" s="10"/>
      <c r="C47" s="10"/>
      <c r="D47" s="11"/>
      <c r="E47" s="11"/>
      <c r="F47" s="12" t="n">
        <f aca="false">IF(C47="",0,N(D47)*N(E47))</f>
        <v>0</v>
      </c>
      <c r="G47" s="11"/>
      <c r="H47" s="10"/>
      <c r="I47" s="13"/>
      <c r="J47" s="14" t="str">
        <f aca="false">IF(C47="","",IF(AND(H47="Equipaje de mano",N(G47)&gt;100),"Líquido &gt;100 ml en cabina",""))</f>
        <v/>
      </c>
    </row>
    <row r="48" customFormat="false" ht="15" hidden="false" customHeight="false" outlineLevel="0" collapsed="false">
      <c r="B48" s="10"/>
      <c r="C48" s="10"/>
      <c r="D48" s="11"/>
      <c r="E48" s="11"/>
      <c r="F48" s="12" t="n">
        <f aca="false">IF(C48="",0,N(D48)*N(E48))</f>
        <v>0</v>
      </c>
      <c r="G48" s="11"/>
      <c r="H48" s="10"/>
      <c r="I48" s="13"/>
      <c r="J48" s="14" t="str">
        <f aca="false">IF(C48="","",IF(AND(H48="Equipaje de mano",N(G48)&gt;100),"Líquido &gt;100 ml en cabina",""))</f>
        <v/>
      </c>
    </row>
    <row r="49" customFormat="false" ht="15" hidden="false" customHeight="false" outlineLevel="0" collapsed="false">
      <c r="B49" s="10"/>
      <c r="C49" s="10"/>
      <c r="D49" s="11"/>
      <c r="E49" s="11"/>
      <c r="F49" s="12" t="n">
        <f aca="false">IF(C49="",0,N(D49)*N(E49))</f>
        <v>0</v>
      </c>
      <c r="G49" s="11"/>
      <c r="H49" s="10"/>
      <c r="I49" s="13"/>
      <c r="J49" s="14" t="str">
        <f aca="false">IF(C49="","",IF(AND(H49="Equipaje de mano",N(G49)&gt;100),"Líquido &gt;100 ml en cabina",""))</f>
        <v/>
      </c>
    </row>
    <row r="50" customFormat="false" ht="15" hidden="false" customHeight="false" outlineLevel="0" collapsed="false">
      <c r="B50" s="10"/>
      <c r="C50" s="10"/>
      <c r="D50" s="11"/>
      <c r="E50" s="11"/>
      <c r="F50" s="12" t="n">
        <f aca="false">IF(C50="",0,N(D50)*N(E50))</f>
        <v>0</v>
      </c>
      <c r="G50" s="11"/>
      <c r="H50" s="10"/>
      <c r="I50" s="13"/>
      <c r="J50" s="14" t="str">
        <f aca="false">IF(C50="","",IF(AND(H50="Equipaje de mano",N(G50)&gt;100),"Líquido &gt;100 ml en cabina",""))</f>
        <v/>
      </c>
    </row>
    <row r="51" customFormat="false" ht="15" hidden="false" customHeight="false" outlineLevel="0" collapsed="false">
      <c r="B51" s="10"/>
      <c r="C51" s="10"/>
      <c r="D51" s="11"/>
      <c r="E51" s="11"/>
      <c r="F51" s="12" t="n">
        <f aca="false">IF(C51="",0,N(D51)*N(E51))</f>
        <v>0</v>
      </c>
      <c r="G51" s="11"/>
      <c r="H51" s="10"/>
      <c r="I51" s="13"/>
      <c r="J51" s="14" t="str">
        <f aca="false">IF(C51="","",IF(AND(H51="Equipaje de mano",N(G51)&gt;100),"Líquido &gt;100 ml en cabina",""))</f>
        <v/>
      </c>
    </row>
    <row r="52" customFormat="false" ht="15" hidden="false" customHeight="false" outlineLevel="0" collapsed="false">
      <c r="B52" s="10"/>
      <c r="C52" s="10"/>
      <c r="D52" s="11"/>
      <c r="E52" s="11"/>
      <c r="F52" s="12" t="n">
        <f aca="false">IF(C52="",0,N(D52)*N(E52))</f>
        <v>0</v>
      </c>
      <c r="G52" s="11"/>
      <c r="H52" s="10"/>
      <c r="I52" s="13"/>
      <c r="J52" s="14" t="str">
        <f aca="false">IF(C52="","",IF(AND(H52="Equipaje de mano",N(G52)&gt;100),"Líquido &gt;100 ml en cabina",""))</f>
        <v/>
      </c>
    </row>
    <row r="53" customFormat="false" ht="15" hidden="false" customHeight="false" outlineLevel="0" collapsed="false">
      <c r="B53" s="10"/>
      <c r="C53" s="10"/>
      <c r="D53" s="11"/>
      <c r="E53" s="11"/>
      <c r="F53" s="12" t="n">
        <f aca="false">IF(C53="",0,N(D53)*N(E53))</f>
        <v>0</v>
      </c>
      <c r="G53" s="11"/>
      <c r="H53" s="10"/>
      <c r="I53" s="13"/>
      <c r="J53" s="14" t="str">
        <f aca="false">IF(C53="","",IF(AND(H53="Equipaje de mano",N(G53)&gt;100),"Líquido &gt;100 ml en cabina",""))</f>
        <v/>
      </c>
    </row>
    <row r="54" customFormat="false" ht="15" hidden="false" customHeight="false" outlineLevel="0" collapsed="false">
      <c r="B54" s="10"/>
      <c r="C54" s="10"/>
      <c r="D54" s="11"/>
      <c r="E54" s="11"/>
      <c r="F54" s="12" t="n">
        <f aca="false">IF(C54="",0,N(D54)*N(E54))</f>
        <v>0</v>
      </c>
      <c r="G54" s="11"/>
      <c r="H54" s="10"/>
      <c r="I54" s="13"/>
      <c r="J54" s="14" t="str">
        <f aca="false">IF(C54="","",IF(AND(H54="Equipaje de mano",N(G54)&gt;100),"Líquido &gt;100 ml en cabina",""))</f>
        <v/>
      </c>
    </row>
    <row r="55" customFormat="false" ht="15" hidden="false" customHeight="false" outlineLevel="0" collapsed="false">
      <c r="B55" s="10"/>
      <c r="C55" s="10"/>
      <c r="D55" s="11"/>
      <c r="E55" s="11"/>
      <c r="F55" s="12" t="n">
        <f aca="false">IF(C55="",0,N(D55)*N(E55))</f>
        <v>0</v>
      </c>
      <c r="G55" s="11"/>
      <c r="H55" s="10"/>
      <c r="I55" s="13"/>
      <c r="J55" s="14" t="str">
        <f aca="false">IF(C55="","",IF(AND(H55="Equipaje de mano",N(G55)&gt;100),"Líquido &gt;100 ml en cabina",""))</f>
        <v/>
      </c>
    </row>
    <row r="56" customFormat="false" ht="15" hidden="false" customHeight="false" outlineLevel="0" collapsed="false">
      <c r="B56" s="10"/>
      <c r="C56" s="10"/>
      <c r="D56" s="11"/>
      <c r="E56" s="11"/>
      <c r="F56" s="12" t="n">
        <f aca="false">IF(C56="",0,N(D56)*N(E56))</f>
        <v>0</v>
      </c>
      <c r="G56" s="11"/>
      <c r="H56" s="10"/>
      <c r="I56" s="13"/>
      <c r="J56" s="14" t="str">
        <f aca="false">IF(C56="","",IF(AND(H56="Equipaje de mano",N(G56)&gt;100),"Líquido &gt;100 ml en cabina",""))</f>
        <v/>
      </c>
    </row>
    <row r="57" customFormat="false" ht="15" hidden="false" customHeight="false" outlineLevel="0" collapsed="false">
      <c r="B57" s="10"/>
      <c r="C57" s="10"/>
      <c r="D57" s="11"/>
      <c r="E57" s="11"/>
      <c r="F57" s="12" t="n">
        <f aca="false">IF(C57="",0,N(D57)*N(E57))</f>
        <v>0</v>
      </c>
      <c r="G57" s="11"/>
      <c r="H57" s="10"/>
      <c r="I57" s="13"/>
      <c r="J57" s="14" t="str">
        <f aca="false">IF(C57="","",IF(AND(H57="Equipaje de mano",N(G57)&gt;100),"Líquido &gt;100 ml en cabina",""))</f>
        <v/>
      </c>
    </row>
    <row r="58" customFormat="false" ht="15" hidden="false" customHeight="false" outlineLevel="0" collapsed="false">
      <c r="B58" s="10"/>
      <c r="C58" s="10"/>
      <c r="D58" s="11"/>
      <c r="E58" s="11"/>
      <c r="F58" s="12" t="n">
        <f aca="false">IF(C58="",0,N(D58)*N(E58))</f>
        <v>0</v>
      </c>
      <c r="G58" s="11"/>
      <c r="H58" s="10"/>
      <c r="I58" s="13"/>
      <c r="J58" s="14" t="str">
        <f aca="false">IF(C58="","",IF(AND(H58="Equipaje de mano",N(G58)&gt;100),"Líquido &gt;100 ml en cabina",""))</f>
        <v/>
      </c>
    </row>
    <row r="59" customFormat="false" ht="15" hidden="false" customHeight="false" outlineLevel="0" collapsed="false">
      <c r="B59" s="10"/>
      <c r="C59" s="10"/>
      <c r="D59" s="11"/>
      <c r="E59" s="11"/>
      <c r="F59" s="12" t="n">
        <f aca="false">IF(C59="",0,N(D59)*N(E59))</f>
        <v>0</v>
      </c>
      <c r="G59" s="11"/>
      <c r="H59" s="10"/>
      <c r="I59" s="13"/>
      <c r="J59" s="14" t="str">
        <f aca="false">IF(C59="","",IF(AND(H59="Equipaje de mano",N(G59)&gt;100),"Líquido &gt;100 ml en cabina",""))</f>
        <v/>
      </c>
    </row>
    <row r="60" customFormat="false" ht="15" hidden="false" customHeight="false" outlineLevel="0" collapsed="false">
      <c r="B60" s="10"/>
      <c r="C60" s="10"/>
      <c r="D60" s="11"/>
      <c r="E60" s="11"/>
      <c r="F60" s="12" t="n">
        <f aca="false">IF(C60="",0,N(D60)*N(E60))</f>
        <v>0</v>
      </c>
      <c r="G60" s="11"/>
      <c r="H60" s="10"/>
      <c r="I60" s="13"/>
      <c r="J60" s="14" t="str">
        <f aca="false">IF(C60="","",IF(AND(H60="Equipaje de mano",N(G60)&gt;100),"Líquido &gt;100 ml en cabina",""))</f>
        <v/>
      </c>
    </row>
    <row r="61" customFormat="false" ht="15" hidden="false" customHeight="false" outlineLevel="0" collapsed="false">
      <c r="B61" s="10"/>
      <c r="C61" s="10"/>
      <c r="D61" s="11"/>
      <c r="E61" s="11"/>
      <c r="F61" s="12" t="n">
        <f aca="false">IF(C61="",0,N(D61)*N(E61))</f>
        <v>0</v>
      </c>
      <c r="G61" s="11"/>
      <c r="H61" s="10"/>
      <c r="I61" s="13"/>
      <c r="J61" s="14" t="str">
        <f aca="false">IF(C61="","",IF(AND(H61="Equipaje de mano",N(G61)&gt;100),"Líquido &gt;100 ml en cabina",""))</f>
        <v/>
      </c>
    </row>
    <row r="62" customFormat="false" ht="15" hidden="false" customHeight="false" outlineLevel="0" collapsed="false">
      <c r="B62" s="10"/>
      <c r="C62" s="10"/>
      <c r="D62" s="11"/>
      <c r="E62" s="11"/>
      <c r="F62" s="12" t="n">
        <f aca="false">IF(C62="",0,N(D62)*N(E62))</f>
        <v>0</v>
      </c>
      <c r="G62" s="11"/>
      <c r="H62" s="10"/>
      <c r="I62" s="13"/>
      <c r="J62" s="14" t="str">
        <f aca="false">IF(C62="","",IF(AND(H62="Equipaje de mano",N(G62)&gt;100),"Líquido &gt;100 ml en cabina",""))</f>
        <v/>
      </c>
    </row>
    <row r="63" customFormat="false" ht="15" hidden="false" customHeight="false" outlineLevel="0" collapsed="false">
      <c r="B63" s="10"/>
      <c r="C63" s="10"/>
      <c r="D63" s="11"/>
      <c r="E63" s="11"/>
      <c r="F63" s="12" t="n">
        <f aca="false">IF(C63="",0,N(D63)*N(E63))</f>
        <v>0</v>
      </c>
      <c r="G63" s="11"/>
      <c r="H63" s="10"/>
      <c r="I63" s="13"/>
      <c r="J63" s="14" t="str">
        <f aca="false">IF(C63="","",IF(AND(H63="Equipaje de mano",N(G63)&gt;100),"Líquido &gt;100 ml en cabina",""))</f>
        <v/>
      </c>
    </row>
    <row r="64" customFormat="false" ht="15" hidden="false" customHeight="false" outlineLevel="0" collapsed="false">
      <c r="B64" s="10"/>
      <c r="C64" s="10"/>
      <c r="D64" s="11"/>
      <c r="E64" s="11"/>
      <c r="F64" s="12" t="n">
        <f aca="false">IF(C64="",0,N(D64)*N(E64))</f>
        <v>0</v>
      </c>
      <c r="G64" s="11"/>
      <c r="H64" s="10"/>
      <c r="I64" s="13"/>
      <c r="J64" s="14" t="str">
        <f aca="false">IF(C64="","",IF(AND(H64="Equipaje de mano",N(G64)&gt;100),"Líquido &gt;100 ml en cabina",""))</f>
        <v/>
      </c>
    </row>
    <row r="65" customFormat="false" ht="15" hidden="false" customHeight="false" outlineLevel="0" collapsed="false">
      <c r="B65" s="10"/>
      <c r="C65" s="10"/>
      <c r="D65" s="11"/>
      <c r="E65" s="11"/>
      <c r="F65" s="12" t="n">
        <f aca="false">IF(C65="",0,N(D65)*N(E65))</f>
        <v>0</v>
      </c>
      <c r="G65" s="11"/>
      <c r="H65" s="10"/>
      <c r="I65" s="13"/>
      <c r="J65" s="14" t="str">
        <f aca="false">IF(C65="","",IF(AND(H65="Equipaje de mano",N(G65)&gt;100),"Líquido &gt;100 ml en cabina",""))</f>
        <v/>
      </c>
    </row>
    <row r="66" customFormat="false" ht="15" hidden="false" customHeight="false" outlineLevel="0" collapsed="false">
      <c r="B66" s="10"/>
      <c r="C66" s="10"/>
      <c r="D66" s="11"/>
      <c r="E66" s="11"/>
      <c r="F66" s="12" t="n">
        <f aca="false">IF(C66="",0,N(D66)*N(E66))</f>
        <v>0</v>
      </c>
      <c r="G66" s="11"/>
      <c r="H66" s="10"/>
      <c r="I66" s="13"/>
      <c r="J66" s="14" t="str">
        <f aca="false">IF(C66="","",IF(AND(H66="Equipaje de mano",N(G66)&gt;100),"Líquido &gt;100 ml en cabina",""))</f>
        <v/>
      </c>
    </row>
    <row r="67" customFormat="false" ht="15" hidden="false" customHeight="false" outlineLevel="0" collapsed="false">
      <c r="B67" s="10"/>
      <c r="C67" s="10"/>
      <c r="D67" s="11"/>
      <c r="E67" s="11"/>
      <c r="F67" s="12" t="n">
        <f aca="false">IF(C67="",0,N(D67)*N(E67))</f>
        <v>0</v>
      </c>
      <c r="G67" s="11"/>
      <c r="H67" s="10"/>
      <c r="I67" s="13"/>
      <c r="J67" s="14" t="str">
        <f aca="false">IF(C67="","",IF(AND(H67="Equipaje de mano",N(G67)&gt;100),"Líquido &gt;100 ml en cabina",""))</f>
        <v/>
      </c>
    </row>
    <row r="68" customFormat="false" ht="15" hidden="false" customHeight="false" outlineLevel="0" collapsed="false">
      <c r="B68" s="10"/>
      <c r="C68" s="10"/>
      <c r="D68" s="11"/>
      <c r="E68" s="11"/>
      <c r="F68" s="12" t="n">
        <f aca="false">IF(C68="",0,N(D68)*N(E68))</f>
        <v>0</v>
      </c>
      <c r="G68" s="11"/>
      <c r="H68" s="10"/>
      <c r="I68" s="13"/>
      <c r="J68" s="14" t="str">
        <f aca="false">IF(C68="","",IF(AND(H68="Equipaje de mano",N(G68)&gt;100),"Líquido &gt;100 ml en cabina",""))</f>
        <v/>
      </c>
    </row>
    <row r="69" customFormat="false" ht="15" hidden="false" customHeight="false" outlineLevel="0" collapsed="false">
      <c r="B69" s="10"/>
      <c r="C69" s="10"/>
      <c r="D69" s="11"/>
      <c r="E69" s="11"/>
      <c r="F69" s="12" t="n">
        <f aca="false">IF(C69="",0,N(D69)*N(E69))</f>
        <v>0</v>
      </c>
      <c r="G69" s="11"/>
      <c r="H69" s="10"/>
      <c r="I69" s="13"/>
      <c r="J69" s="14" t="str">
        <f aca="false">IF(C69="","",IF(AND(H69="Equipaje de mano",N(G69)&gt;100),"Líquido &gt;100 ml en cabina",""))</f>
        <v/>
      </c>
    </row>
    <row r="70" customFormat="false" ht="15" hidden="false" customHeight="false" outlineLevel="0" collapsed="false">
      <c r="B70" s="10"/>
      <c r="C70" s="10"/>
      <c r="D70" s="11"/>
      <c r="E70" s="11"/>
      <c r="F70" s="12" t="n">
        <f aca="false">IF(C70="",0,N(D70)*N(E70))</f>
        <v>0</v>
      </c>
      <c r="G70" s="11"/>
      <c r="H70" s="10"/>
      <c r="I70" s="13"/>
      <c r="J70" s="14" t="str">
        <f aca="false">IF(C70="","",IF(AND(H70="Equipaje de mano",N(G70)&gt;100),"Líquido &gt;100 ml en cabina",""))</f>
        <v/>
      </c>
    </row>
    <row r="71" customFormat="false" ht="15" hidden="false" customHeight="false" outlineLevel="0" collapsed="false">
      <c r="B71" s="10"/>
      <c r="C71" s="10"/>
      <c r="D71" s="11"/>
      <c r="E71" s="11"/>
      <c r="F71" s="12" t="n">
        <f aca="false">IF(C71="",0,N(D71)*N(E71))</f>
        <v>0</v>
      </c>
      <c r="G71" s="11"/>
      <c r="H71" s="10"/>
      <c r="I71" s="13"/>
      <c r="J71" s="14" t="str">
        <f aca="false">IF(C71="","",IF(AND(H71="Equipaje de mano",N(G71)&gt;100),"Líquido &gt;100 ml en cabina",""))</f>
        <v/>
      </c>
    </row>
    <row r="72" customFormat="false" ht="15" hidden="false" customHeight="false" outlineLevel="0" collapsed="false">
      <c r="B72" s="10"/>
      <c r="C72" s="10"/>
      <c r="D72" s="11"/>
      <c r="E72" s="11"/>
      <c r="F72" s="12" t="n">
        <f aca="false">IF(C72="",0,N(D72)*N(E72))</f>
        <v>0</v>
      </c>
      <c r="G72" s="11"/>
      <c r="H72" s="10"/>
      <c r="I72" s="13"/>
      <c r="J72" s="14" t="str">
        <f aca="false">IF(C72="","",IF(AND(H72="Equipaje de mano",N(G72)&gt;100),"Líquido &gt;100 ml en cabina",""))</f>
        <v/>
      </c>
    </row>
    <row r="73" customFormat="false" ht="15" hidden="false" customHeight="false" outlineLevel="0" collapsed="false">
      <c r="B73" s="10"/>
      <c r="C73" s="10"/>
      <c r="D73" s="11"/>
      <c r="E73" s="11"/>
      <c r="F73" s="12" t="n">
        <f aca="false">IF(C73="",0,N(D73)*N(E73))</f>
        <v>0</v>
      </c>
      <c r="G73" s="11"/>
      <c r="H73" s="10"/>
      <c r="I73" s="13"/>
      <c r="J73" s="14" t="str">
        <f aca="false">IF(C73="","",IF(AND(H73="Equipaje de mano",N(G73)&gt;100),"Líquido &gt;100 ml en cabina",""))</f>
        <v/>
      </c>
    </row>
    <row r="74" customFormat="false" ht="15" hidden="false" customHeight="false" outlineLevel="0" collapsed="false">
      <c r="B74" s="10"/>
      <c r="C74" s="10"/>
      <c r="D74" s="11"/>
      <c r="E74" s="11"/>
      <c r="F74" s="12" t="n">
        <f aca="false">IF(C74="",0,N(D74)*N(E74))</f>
        <v>0</v>
      </c>
      <c r="G74" s="11"/>
      <c r="H74" s="10"/>
      <c r="I74" s="13"/>
      <c r="J74" s="14" t="str">
        <f aca="false">IF(C74="","",IF(AND(H74="Equipaje de mano",N(G74)&gt;100),"Líquido &gt;100 ml en cabina",""))</f>
        <v/>
      </c>
    </row>
    <row r="75" customFormat="false" ht="15" hidden="false" customHeight="false" outlineLevel="0" collapsed="false">
      <c r="B75" s="10"/>
      <c r="C75" s="10"/>
      <c r="D75" s="11"/>
      <c r="E75" s="11"/>
      <c r="F75" s="12" t="n">
        <f aca="false">IF(C75="",0,N(D75)*N(E75))</f>
        <v>0</v>
      </c>
      <c r="G75" s="11"/>
      <c r="H75" s="10"/>
      <c r="I75" s="13"/>
      <c r="J75" s="14" t="str">
        <f aca="false">IF(C75="","",IF(AND(H75="Equipaje de mano",N(G75)&gt;100),"Líquido &gt;100 ml en cabina",""))</f>
        <v/>
      </c>
    </row>
    <row r="76" customFormat="false" ht="15" hidden="false" customHeight="false" outlineLevel="0" collapsed="false">
      <c r="B76" s="10"/>
      <c r="C76" s="10"/>
      <c r="D76" s="11"/>
      <c r="E76" s="11"/>
      <c r="F76" s="12" t="n">
        <f aca="false">IF(C76="",0,N(D76)*N(E76))</f>
        <v>0</v>
      </c>
      <c r="G76" s="11"/>
      <c r="H76" s="10"/>
      <c r="I76" s="13"/>
      <c r="J76" s="14" t="str">
        <f aca="false">IF(C76="","",IF(AND(H76="Equipaje de mano",N(G76)&gt;100),"Líquido &gt;100 ml en cabina",""))</f>
        <v/>
      </c>
    </row>
    <row r="77" customFormat="false" ht="15" hidden="false" customHeight="false" outlineLevel="0" collapsed="false">
      <c r="B77" s="10"/>
      <c r="C77" s="10"/>
      <c r="D77" s="11"/>
      <c r="E77" s="11"/>
      <c r="F77" s="12" t="n">
        <f aca="false">IF(C77="",0,N(D77)*N(E77))</f>
        <v>0</v>
      </c>
      <c r="G77" s="11"/>
      <c r="H77" s="10"/>
      <c r="I77" s="13"/>
      <c r="J77" s="14" t="str">
        <f aca="false">IF(C77="","",IF(AND(H77="Equipaje de mano",N(G77)&gt;100),"Líquido &gt;100 ml en cabina",""))</f>
        <v/>
      </c>
    </row>
    <row r="78" customFormat="false" ht="15" hidden="false" customHeight="false" outlineLevel="0" collapsed="false">
      <c r="B78" s="10"/>
      <c r="C78" s="10"/>
      <c r="D78" s="11"/>
      <c r="E78" s="11"/>
      <c r="F78" s="12" t="n">
        <f aca="false">IF(C78="",0,N(D78)*N(E78))</f>
        <v>0</v>
      </c>
      <c r="G78" s="11"/>
      <c r="H78" s="10"/>
      <c r="I78" s="13"/>
      <c r="J78" s="14" t="str">
        <f aca="false">IF(C78="","",IF(AND(H78="Equipaje de mano",N(G78)&gt;100),"Líquido &gt;100 ml en cabina",""))</f>
        <v/>
      </c>
    </row>
    <row r="79" customFormat="false" ht="15" hidden="false" customHeight="false" outlineLevel="0" collapsed="false">
      <c r="B79" s="10"/>
      <c r="C79" s="10"/>
      <c r="D79" s="11"/>
      <c r="E79" s="11"/>
      <c r="F79" s="12" t="n">
        <f aca="false">IF(C79="",0,N(D79)*N(E79))</f>
        <v>0</v>
      </c>
      <c r="G79" s="11"/>
      <c r="H79" s="10"/>
      <c r="I79" s="13"/>
      <c r="J79" s="14" t="str">
        <f aca="false">IF(C79="","",IF(AND(H79="Equipaje de mano",N(G79)&gt;100),"Líquido &gt;100 ml en cabina",""))</f>
        <v/>
      </c>
    </row>
    <row r="80" customFormat="false" ht="15" hidden="false" customHeight="false" outlineLevel="0" collapsed="false">
      <c r="B80" s="10"/>
      <c r="C80" s="10"/>
      <c r="D80" s="11"/>
      <c r="E80" s="11"/>
      <c r="F80" s="12" t="n">
        <f aca="false">IF(C80="",0,N(D80)*N(E80))</f>
        <v>0</v>
      </c>
      <c r="G80" s="11"/>
      <c r="H80" s="10"/>
      <c r="I80" s="13"/>
      <c r="J80" s="14" t="str">
        <f aca="false">IF(C80="","",IF(AND(H80="Equipaje de mano",N(G80)&gt;100),"Líquido &gt;100 ml en cabina",""))</f>
        <v/>
      </c>
    </row>
    <row r="81" customFormat="false" ht="15" hidden="false" customHeight="false" outlineLevel="0" collapsed="false">
      <c r="B81" s="10"/>
      <c r="C81" s="10"/>
      <c r="D81" s="11"/>
      <c r="E81" s="11"/>
      <c r="F81" s="12" t="n">
        <f aca="false">IF(C81="",0,N(D81)*N(E81))</f>
        <v>0</v>
      </c>
      <c r="G81" s="11"/>
      <c r="H81" s="10"/>
      <c r="I81" s="13"/>
      <c r="J81" s="14" t="str">
        <f aca="false">IF(C81="","",IF(AND(H81="Equipaje de mano",N(G81)&gt;100),"Líquido &gt;100 ml en cabina",""))</f>
        <v/>
      </c>
    </row>
    <row r="82" customFormat="false" ht="15" hidden="false" customHeight="false" outlineLevel="0" collapsed="false">
      <c r="B82" s="10"/>
      <c r="C82" s="10"/>
      <c r="D82" s="11"/>
      <c r="E82" s="11"/>
      <c r="F82" s="12" t="n">
        <f aca="false">IF(C82="",0,N(D82)*N(E82))</f>
        <v>0</v>
      </c>
      <c r="G82" s="11"/>
      <c r="H82" s="10"/>
      <c r="I82" s="13"/>
      <c r="J82" s="14" t="str">
        <f aca="false">IF(C82="","",IF(AND(H82="Equipaje de mano",N(G82)&gt;100),"Líquido &gt;100 ml en cabina",""))</f>
        <v/>
      </c>
    </row>
    <row r="83" customFormat="false" ht="15" hidden="false" customHeight="false" outlineLevel="0" collapsed="false">
      <c r="B83" s="10"/>
      <c r="C83" s="10"/>
      <c r="D83" s="11"/>
      <c r="E83" s="11"/>
      <c r="F83" s="12" t="n">
        <f aca="false">IF(C83="",0,N(D83)*N(E83))</f>
        <v>0</v>
      </c>
      <c r="G83" s="11"/>
      <c r="H83" s="10"/>
      <c r="I83" s="13"/>
      <c r="J83" s="14" t="str">
        <f aca="false">IF(C83="","",IF(AND(H83="Equipaje de mano",N(G83)&gt;100),"Líquido &gt;100 ml en cabina",""))</f>
        <v/>
      </c>
    </row>
    <row r="84" customFormat="false" ht="15" hidden="false" customHeight="false" outlineLevel="0" collapsed="false">
      <c r="B84" s="10"/>
      <c r="C84" s="10"/>
      <c r="D84" s="11"/>
      <c r="E84" s="11"/>
      <c r="F84" s="12" t="n">
        <f aca="false">IF(C84="",0,N(D84)*N(E84))</f>
        <v>0</v>
      </c>
      <c r="G84" s="11"/>
      <c r="H84" s="10"/>
      <c r="I84" s="13"/>
      <c r="J84" s="14" t="str">
        <f aca="false">IF(C84="","",IF(AND(H84="Equipaje de mano",N(G84)&gt;100),"Líquido &gt;100 ml en cabina",""))</f>
        <v/>
      </c>
    </row>
    <row r="85" customFormat="false" ht="15" hidden="false" customHeight="false" outlineLevel="0" collapsed="false">
      <c r="B85" s="10"/>
      <c r="C85" s="10"/>
      <c r="D85" s="11"/>
      <c r="E85" s="11"/>
      <c r="F85" s="12" t="n">
        <f aca="false">IF(C85="",0,N(D85)*N(E85))</f>
        <v>0</v>
      </c>
      <c r="G85" s="11"/>
      <c r="H85" s="10"/>
      <c r="I85" s="13"/>
      <c r="J85" s="14" t="str">
        <f aca="false">IF(C85="","",IF(AND(H85="Equipaje de mano",N(G85)&gt;100),"Líquido &gt;100 ml en cabina",""))</f>
        <v/>
      </c>
    </row>
    <row r="86" customFormat="false" ht="15" hidden="false" customHeight="false" outlineLevel="0" collapsed="false">
      <c r="B86" s="10"/>
      <c r="C86" s="10"/>
      <c r="D86" s="11"/>
      <c r="E86" s="11"/>
      <c r="F86" s="12" t="n">
        <f aca="false">IF(C86="",0,N(D86)*N(E86))</f>
        <v>0</v>
      </c>
      <c r="G86" s="11"/>
      <c r="H86" s="10"/>
      <c r="I86" s="13"/>
      <c r="J86" s="14" t="str">
        <f aca="false">IF(C86="","",IF(AND(H86="Equipaje de mano",N(G86)&gt;100),"Líquido &gt;100 ml en cabina",""))</f>
        <v/>
      </c>
    </row>
    <row r="87" customFormat="false" ht="15" hidden="false" customHeight="false" outlineLevel="0" collapsed="false">
      <c r="B87" s="10"/>
      <c r="C87" s="10"/>
      <c r="D87" s="11"/>
      <c r="E87" s="11"/>
      <c r="F87" s="12" t="n">
        <f aca="false">IF(C87="",0,N(D87)*N(E87))</f>
        <v>0</v>
      </c>
      <c r="G87" s="11"/>
      <c r="H87" s="10"/>
      <c r="I87" s="13"/>
      <c r="J87" s="14" t="str">
        <f aca="false">IF(C87="","",IF(AND(H87="Equipaje de mano",N(G87)&gt;100),"Líquido &gt;100 ml en cabina",""))</f>
        <v/>
      </c>
    </row>
    <row r="88" customFormat="false" ht="15" hidden="false" customHeight="false" outlineLevel="0" collapsed="false">
      <c r="B88" s="10"/>
      <c r="C88" s="10"/>
      <c r="D88" s="11"/>
      <c r="E88" s="11"/>
      <c r="F88" s="12" t="n">
        <f aca="false">IF(C88="",0,N(D88)*N(E88))</f>
        <v>0</v>
      </c>
      <c r="G88" s="11"/>
      <c r="H88" s="10"/>
      <c r="I88" s="13"/>
      <c r="J88" s="14" t="str">
        <f aca="false">IF(C88="","",IF(AND(H88="Equipaje de mano",N(G88)&gt;100),"Líquido &gt;100 ml en cabina",""))</f>
        <v/>
      </c>
    </row>
    <row r="89" customFormat="false" ht="15" hidden="false" customHeight="false" outlineLevel="0" collapsed="false">
      <c r="B89" s="10"/>
      <c r="C89" s="10"/>
      <c r="D89" s="11"/>
      <c r="E89" s="11"/>
      <c r="F89" s="12" t="n">
        <f aca="false">IF(C89="",0,N(D89)*N(E89))</f>
        <v>0</v>
      </c>
      <c r="G89" s="11"/>
      <c r="H89" s="10"/>
      <c r="I89" s="13"/>
      <c r="J89" s="14" t="str">
        <f aca="false">IF(C89="","",IF(AND(H89="Equipaje de mano",N(G89)&gt;100),"Líquido &gt;100 ml en cabina",""))</f>
        <v/>
      </c>
    </row>
    <row r="90" customFormat="false" ht="15" hidden="false" customHeight="false" outlineLevel="0" collapsed="false">
      <c r="B90" s="10"/>
      <c r="C90" s="10"/>
      <c r="D90" s="11"/>
      <c r="E90" s="11"/>
      <c r="F90" s="12" t="n">
        <f aca="false">IF(C90="",0,N(D90)*N(E90))</f>
        <v>0</v>
      </c>
      <c r="G90" s="11"/>
      <c r="H90" s="10"/>
      <c r="I90" s="13"/>
      <c r="J90" s="14" t="str">
        <f aca="false">IF(C90="","",IF(AND(H90="Equipaje de mano",N(G90)&gt;100),"Líquido &gt;100 ml en cabina",""))</f>
        <v/>
      </c>
    </row>
    <row r="91" customFormat="false" ht="15" hidden="false" customHeight="false" outlineLevel="0" collapsed="false">
      <c r="B91" s="10"/>
      <c r="C91" s="10"/>
      <c r="D91" s="11"/>
      <c r="E91" s="11"/>
      <c r="F91" s="12" t="n">
        <f aca="false">IF(C91="",0,N(D91)*N(E91))</f>
        <v>0</v>
      </c>
      <c r="G91" s="11"/>
      <c r="H91" s="10"/>
      <c r="I91" s="13"/>
      <c r="J91" s="14" t="str">
        <f aca="false">IF(C91="","",IF(AND(H91="Equipaje de mano",N(G91)&gt;100),"Líquido &gt;100 ml en cabina",""))</f>
        <v/>
      </c>
    </row>
    <row r="92" customFormat="false" ht="15" hidden="false" customHeight="false" outlineLevel="0" collapsed="false">
      <c r="B92" s="10"/>
      <c r="C92" s="10"/>
      <c r="D92" s="11"/>
      <c r="E92" s="11"/>
      <c r="F92" s="12" t="n">
        <f aca="false">IF(C92="",0,N(D92)*N(E92))</f>
        <v>0</v>
      </c>
      <c r="G92" s="11"/>
      <c r="H92" s="10"/>
      <c r="I92" s="13"/>
      <c r="J92" s="14" t="str">
        <f aca="false">IF(C92="","",IF(AND(H92="Equipaje de mano",N(G92)&gt;100),"Líquido &gt;100 ml en cabina",""))</f>
        <v/>
      </c>
    </row>
    <row r="93" customFormat="false" ht="15" hidden="false" customHeight="false" outlineLevel="0" collapsed="false">
      <c r="B93" s="10"/>
      <c r="C93" s="10"/>
      <c r="D93" s="11"/>
      <c r="E93" s="11"/>
      <c r="F93" s="12" t="n">
        <f aca="false">IF(C93="",0,N(D93)*N(E93))</f>
        <v>0</v>
      </c>
      <c r="G93" s="11"/>
      <c r="H93" s="10"/>
      <c r="I93" s="13"/>
      <c r="J93" s="14" t="str">
        <f aca="false">IF(C93="","",IF(AND(H93="Equipaje de mano",N(G93)&gt;100),"Líquido &gt;100 ml en cabina",""))</f>
        <v/>
      </c>
    </row>
    <row r="94" customFormat="false" ht="15" hidden="false" customHeight="false" outlineLevel="0" collapsed="false">
      <c r="B94" s="10"/>
      <c r="C94" s="10"/>
      <c r="D94" s="11"/>
      <c r="E94" s="11"/>
      <c r="F94" s="12" t="n">
        <f aca="false">IF(C94="",0,N(D94)*N(E94))</f>
        <v>0</v>
      </c>
      <c r="G94" s="11"/>
      <c r="H94" s="10"/>
      <c r="I94" s="13"/>
      <c r="J94" s="14" t="str">
        <f aca="false">IF(C94="","",IF(AND(H94="Equipaje de mano",N(G94)&gt;100),"Líquido &gt;100 ml en cabina",""))</f>
        <v/>
      </c>
    </row>
    <row r="95" customFormat="false" ht="15" hidden="false" customHeight="false" outlineLevel="0" collapsed="false">
      <c r="B95" s="10"/>
      <c r="C95" s="10"/>
      <c r="D95" s="11"/>
      <c r="E95" s="11"/>
      <c r="F95" s="12" t="n">
        <f aca="false">IF(C95="",0,N(D95)*N(E95))</f>
        <v>0</v>
      </c>
      <c r="G95" s="11"/>
      <c r="H95" s="10"/>
      <c r="I95" s="13"/>
      <c r="J95" s="14" t="str">
        <f aca="false">IF(C95="","",IF(AND(H95="Equipaje de mano",N(G95)&gt;100),"Líquido &gt;100 ml en cabina",""))</f>
        <v/>
      </c>
    </row>
    <row r="96" customFormat="false" ht="15" hidden="false" customHeight="false" outlineLevel="0" collapsed="false">
      <c r="B96" s="10"/>
      <c r="C96" s="10"/>
      <c r="D96" s="11"/>
      <c r="E96" s="11"/>
      <c r="F96" s="12" t="n">
        <f aca="false">IF(C96="",0,N(D96)*N(E96))</f>
        <v>0</v>
      </c>
      <c r="G96" s="11"/>
      <c r="H96" s="10"/>
      <c r="I96" s="13"/>
      <c r="J96" s="14" t="str">
        <f aca="false">IF(C96="","",IF(AND(H96="Equipaje de mano",N(G96)&gt;100),"Líquido &gt;100 ml en cabina",""))</f>
        <v/>
      </c>
    </row>
    <row r="97" customFormat="false" ht="15" hidden="false" customHeight="false" outlineLevel="0" collapsed="false">
      <c r="B97" s="10"/>
      <c r="C97" s="10"/>
      <c r="D97" s="11"/>
      <c r="E97" s="11"/>
      <c r="F97" s="12" t="n">
        <f aca="false">IF(C97="",0,N(D97)*N(E97))</f>
        <v>0</v>
      </c>
      <c r="G97" s="11"/>
      <c r="H97" s="10"/>
      <c r="I97" s="13"/>
      <c r="J97" s="14" t="str">
        <f aca="false">IF(C97="","",IF(AND(H97="Equipaje de mano",N(G97)&gt;100),"Líquido &gt;100 ml en cabina",""))</f>
        <v/>
      </c>
    </row>
    <row r="98" customFormat="false" ht="15" hidden="false" customHeight="false" outlineLevel="0" collapsed="false">
      <c r="B98" s="10"/>
      <c r="C98" s="10"/>
      <c r="D98" s="11"/>
      <c r="E98" s="11"/>
      <c r="F98" s="12" t="n">
        <f aca="false">IF(C98="",0,N(D98)*N(E98))</f>
        <v>0</v>
      </c>
      <c r="G98" s="11"/>
      <c r="H98" s="10"/>
      <c r="I98" s="13"/>
      <c r="J98" s="14" t="str">
        <f aca="false">IF(C98="","",IF(AND(H98="Equipaje de mano",N(G98)&gt;100),"Líquido &gt;100 ml en cabina",""))</f>
        <v/>
      </c>
    </row>
    <row r="99" customFormat="false" ht="15" hidden="false" customHeight="false" outlineLevel="0" collapsed="false">
      <c r="B99" s="10"/>
      <c r="C99" s="10"/>
      <c r="D99" s="11"/>
      <c r="E99" s="11"/>
      <c r="F99" s="12" t="n">
        <f aca="false">IF(C99="",0,N(D99)*N(E99))</f>
        <v>0</v>
      </c>
      <c r="G99" s="11"/>
      <c r="H99" s="10"/>
      <c r="I99" s="13"/>
      <c r="J99" s="14" t="str">
        <f aca="false">IF(C99="","",IF(AND(H99="Equipaje de mano",N(G99)&gt;100),"Líquido &gt;100 ml en cabina",""))</f>
        <v/>
      </c>
    </row>
    <row r="100" customFormat="false" ht="15" hidden="false" customHeight="false" outlineLevel="0" collapsed="false">
      <c r="B100" s="10"/>
      <c r="C100" s="10"/>
      <c r="D100" s="11"/>
      <c r="E100" s="11"/>
      <c r="F100" s="12" t="n">
        <f aca="false">IF(C100="",0,N(D100)*N(E100))</f>
        <v>0</v>
      </c>
      <c r="G100" s="11"/>
      <c r="H100" s="10"/>
      <c r="I100" s="13"/>
      <c r="J100" s="14" t="str">
        <f aca="false">IF(C100="","",IF(AND(H100="Equipaje de mano",N(G100)&gt;100),"Líquido &gt;100 ml en cabina",""))</f>
        <v/>
      </c>
    </row>
    <row r="101" customFormat="false" ht="15" hidden="false" customHeight="false" outlineLevel="0" collapsed="false">
      <c r="B101" s="10"/>
      <c r="C101" s="10"/>
      <c r="D101" s="11"/>
      <c r="E101" s="11"/>
      <c r="F101" s="12" t="n">
        <f aca="false">IF(C101="",0,N(D101)*N(E101))</f>
        <v>0</v>
      </c>
      <c r="G101" s="11"/>
      <c r="H101" s="10"/>
      <c r="I101" s="13"/>
      <c r="J101" s="14" t="str">
        <f aca="false">IF(C101="","",IF(AND(H101="Equipaje de mano",N(G101)&gt;100),"Líquido &gt;100 ml en cabina",""))</f>
        <v/>
      </c>
    </row>
    <row r="102" customFormat="false" ht="15" hidden="false" customHeight="false" outlineLevel="0" collapsed="false">
      <c r="B102" s="10"/>
      <c r="C102" s="10"/>
      <c r="D102" s="11"/>
      <c r="E102" s="11"/>
      <c r="F102" s="12" t="n">
        <f aca="false">IF(C102="",0,N(D102)*N(E102))</f>
        <v>0</v>
      </c>
      <c r="G102" s="11"/>
      <c r="H102" s="10"/>
      <c r="I102" s="13"/>
      <c r="J102" s="14" t="str">
        <f aca="false">IF(C102="","",IF(AND(H102="Equipaje de mano",N(G102)&gt;100),"Líquido &gt;100 ml en cabina",""))</f>
        <v/>
      </c>
    </row>
    <row r="103" customFormat="false" ht="15" hidden="false" customHeight="false" outlineLevel="0" collapsed="false">
      <c r="B103" s="10"/>
      <c r="C103" s="10"/>
      <c r="D103" s="11"/>
      <c r="E103" s="11"/>
      <c r="F103" s="12" t="n">
        <f aca="false">IF(C103="",0,N(D103)*N(E103))</f>
        <v>0</v>
      </c>
      <c r="G103" s="11"/>
      <c r="H103" s="10"/>
      <c r="I103" s="13"/>
      <c r="J103" s="14" t="str">
        <f aca="false">IF(C103="","",IF(AND(H103="Equipaje de mano",N(G103)&gt;100),"Líquido &gt;100 ml en cabina",""))</f>
        <v/>
      </c>
    </row>
    <row r="104" customFormat="false" ht="15" hidden="false" customHeight="false" outlineLevel="0" collapsed="false">
      <c r="B104" s="10"/>
      <c r="C104" s="10"/>
      <c r="D104" s="11"/>
      <c r="E104" s="11"/>
      <c r="F104" s="12" t="n">
        <f aca="false">IF(C104="",0,N(D104)*N(E104))</f>
        <v>0</v>
      </c>
      <c r="G104" s="11"/>
      <c r="H104" s="10"/>
      <c r="I104" s="13"/>
      <c r="J104" s="14" t="str">
        <f aca="false">IF(C104="","",IF(AND(H104="Equipaje de mano",N(G104)&gt;100),"Líquido &gt;100 ml en cabina",""))</f>
        <v/>
      </c>
    </row>
    <row r="105" customFormat="false" ht="15" hidden="false" customHeight="false" outlineLevel="0" collapsed="false">
      <c r="B105" s="10"/>
      <c r="C105" s="10"/>
      <c r="D105" s="11"/>
      <c r="E105" s="11"/>
      <c r="F105" s="12" t="n">
        <f aca="false">IF(C105="",0,N(D105)*N(E105))</f>
        <v>0</v>
      </c>
      <c r="G105" s="11"/>
      <c r="H105" s="10"/>
      <c r="I105" s="13"/>
      <c r="J105" s="14" t="str">
        <f aca="false">IF(C105="","",IF(AND(H105="Equipaje de mano",N(G105)&gt;100),"Líquido &gt;100 ml en cabina",""))</f>
        <v/>
      </c>
    </row>
    <row r="106" customFormat="false" ht="15" hidden="false" customHeight="false" outlineLevel="0" collapsed="false">
      <c r="B106" s="10"/>
      <c r="C106" s="10"/>
      <c r="D106" s="11"/>
      <c r="E106" s="11"/>
      <c r="F106" s="12" t="n">
        <f aca="false">IF(C106="",0,N(D106)*N(E106))</f>
        <v>0</v>
      </c>
      <c r="G106" s="11"/>
      <c r="H106" s="10"/>
      <c r="I106" s="13"/>
      <c r="J106" s="14" t="str">
        <f aca="false">IF(C106="","",IF(AND(H106="Equipaje de mano",N(G106)&gt;100),"Líquido &gt;100 ml en cabina",""))</f>
        <v/>
      </c>
    </row>
    <row r="107" customFormat="false" ht="15" hidden="false" customHeight="false" outlineLevel="0" collapsed="false">
      <c r="B107" s="10"/>
      <c r="C107" s="10"/>
      <c r="D107" s="11"/>
      <c r="E107" s="11"/>
      <c r="F107" s="12" t="n">
        <f aca="false">IF(C107="",0,N(D107)*N(E107))</f>
        <v>0</v>
      </c>
      <c r="G107" s="11"/>
      <c r="H107" s="10"/>
      <c r="I107" s="13"/>
      <c r="J107" s="14" t="str">
        <f aca="false">IF(C107="","",IF(AND(H107="Equipaje de mano",N(G107)&gt;100),"Líquido &gt;100 ml en cabina",""))</f>
        <v/>
      </c>
    </row>
    <row r="108" customFormat="false" ht="15" hidden="false" customHeight="false" outlineLevel="0" collapsed="false">
      <c r="B108" s="10"/>
      <c r="C108" s="10"/>
      <c r="D108" s="11"/>
      <c r="E108" s="11"/>
      <c r="F108" s="12" t="n">
        <f aca="false">IF(C108="",0,N(D108)*N(E108))</f>
        <v>0</v>
      </c>
      <c r="G108" s="11"/>
      <c r="H108" s="10"/>
      <c r="I108" s="13"/>
      <c r="J108" s="14" t="str">
        <f aca="false">IF(C108="","",IF(AND(H108="Equipaje de mano",N(G108)&gt;100),"Líquido &gt;100 ml en cabina",""))</f>
        <v/>
      </c>
    </row>
    <row r="109" customFormat="false" ht="15" hidden="false" customHeight="false" outlineLevel="0" collapsed="false">
      <c r="B109" s="10"/>
      <c r="C109" s="10"/>
      <c r="D109" s="11"/>
      <c r="E109" s="11"/>
      <c r="F109" s="12" t="n">
        <f aca="false">IF(C109="",0,N(D109)*N(E109))</f>
        <v>0</v>
      </c>
      <c r="G109" s="11"/>
      <c r="H109" s="10"/>
      <c r="I109" s="13"/>
      <c r="J109" s="14" t="str">
        <f aca="false">IF(C109="","",IF(AND(H109="Equipaje de mano",N(G109)&gt;100),"Líquido &gt;100 ml en cabina",""))</f>
        <v/>
      </c>
    </row>
    <row r="110" customFormat="false" ht="15" hidden="false" customHeight="false" outlineLevel="0" collapsed="false">
      <c r="B110" s="10"/>
      <c r="C110" s="10"/>
      <c r="D110" s="11"/>
      <c r="E110" s="11"/>
      <c r="F110" s="12" t="n">
        <f aca="false">IF(C110="",0,N(D110)*N(E110))</f>
        <v>0</v>
      </c>
      <c r="G110" s="11"/>
      <c r="H110" s="10"/>
      <c r="I110" s="13"/>
      <c r="J110" s="14" t="str">
        <f aca="false">IF(C110="","",IF(AND(H110="Equipaje de mano",N(G110)&gt;100),"Líquido &gt;100 ml en cabina",""))</f>
        <v/>
      </c>
    </row>
    <row r="111" customFormat="false" ht="15" hidden="false" customHeight="false" outlineLevel="0" collapsed="false">
      <c r="B111" s="10"/>
      <c r="C111" s="10"/>
      <c r="D111" s="11"/>
      <c r="E111" s="11"/>
      <c r="F111" s="12" t="n">
        <f aca="false">IF(C111="",0,N(D111)*N(E111))</f>
        <v>0</v>
      </c>
      <c r="G111" s="11"/>
      <c r="H111" s="10"/>
      <c r="I111" s="13"/>
      <c r="J111" s="14" t="str">
        <f aca="false">IF(C111="","",IF(AND(H111="Equipaje de mano",N(G111)&gt;100),"Líquido &gt;100 ml en cabina",""))</f>
        <v/>
      </c>
    </row>
    <row r="112" customFormat="false" ht="15" hidden="false" customHeight="false" outlineLevel="0" collapsed="false">
      <c r="B112" s="10"/>
      <c r="C112" s="10"/>
      <c r="D112" s="11"/>
      <c r="E112" s="11"/>
      <c r="F112" s="12" t="n">
        <f aca="false">IF(C112="",0,N(D112)*N(E112))</f>
        <v>0</v>
      </c>
      <c r="G112" s="11"/>
      <c r="H112" s="10"/>
      <c r="I112" s="13"/>
      <c r="J112" s="14" t="str">
        <f aca="false">IF(C112="","",IF(AND(H112="Equipaje de mano",N(G112)&gt;100),"Líquido &gt;100 ml en cabina",""))</f>
        <v/>
      </c>
    </row>
    <row r="113" customFormat="false" ht="15" hidden="false" customHeight="false" outlineLevel="0" collapsed="false">
      <c r="B113" s="10"/>
      <c r="C113" s="10"/>
      <c r="D113" s="11"/>
      <c r="E113" s="11"/>
      <c r="F113" s="12" t="n">
        <f aca="false">IF(C113="",0,N(D113)*N(E113))</f>
        <v>0</v>
      </c>
      <c r="G113" s="11"/>
      <c r="H113" s="10"/>
      <c r="I113" s="13"/>
      <c r="J113" s="14" t="str">
        <f aca="false">IF(C113="","",IF(AND(H113="Equipaje de mano",N(G113)&gt;100),"Líquido &gt;100 ml en cabina",""))</f>
        <v/>
      </c>
    </row>
    <row r="114" customFormat="false" ht="15" hidden="false" customHeight="false" outlineLevel="0" collapsed="false">
      <c r="B114" s="10"/>
      <c r="C114" s="10"/>
      <c r="D114" s="11"/>
      <c r="E114" s="11"/>
      <c r="F114" s="12" t="n">
        <f aca="false">IF(C114="",0,N(D114)*N(E114))</f>
        <v>0</v>
      </c>
      <c r="G114" s="11"/>
      <c r="H114" s="10"/>
      <c r="I114" s="13"/>
      <c r="J114" s="14" t="str">
        <f aca="false">IF(C114="","",IF(AND(H114="Equipaje de mano",N(G114)&gt;100),"Líquido &gt;100 ml en cabina",""))</f>
        <v/>
      </c>
    </row>
    <row r="115" customFormat="false" ht="15" hidden="false" customHeight="false" outlineLevel="0" collapsed="false">
      <c r="B115" s="10"/>
      <c r="C115" s="10"/>
      <c r="D115" s="11"/>
      <c r="E115" s="11"/>
      <c r="F115" s="12" t="n">
        <f aca="false">IF(C115="",0,N(D115)*N(E115))</f>
        <v>0</v>
      </c>
      <c r="G115" s="11"/>
      <c r="H115" s="10"/>
      <c r="I115" s="13"/>
      <c r="J115" s="14" t="str">
        <f aca="false">IF(C115="","",IF(AND(H115="Equipaje de mano",N(G115)&gt;100),"Líquido &gt;100 ml en cabina",""))</f>
        <v/>
      </c>
    </row>
    <row r="116" customFormat="false" ht="15" hidden="false" customHeight="false" outlineLevel="0" collapsed="false">
      <c r="B116" s="10"/>
      <c r="C116" s="10"/>
      <c r="D116" s="11"/>
      <c r="E116" s="11"/>
      <c r="F116" s="12" t="n">
        <f aca="false">IF(C116="",0,N(D116)*N(E116))</f>
        <v>0</v>
      </c>
      <c r="G116" s="11"/>
      <c r="H116" s="10"/>
      <c r="I116" s="13"/>
      <c r="J116" s="14" t="str">
        <f aca="false">IF(C116="","",IF(AND(H116="Equipaje de mano",N(G116)&gt;100),"Líquido &gt;100 ml en cabina",""))</f>
        <v/>
      </c>
    </row>
    <row r="117" customFormat="false" ht="15" hidden="false" customHeight="false" outlineLevel="0" collapsed="false">
      <c r="B117" s="10"/>
      <c r="C117" s="10"/>
      <c r="D117" s="11"/>
      <c r="E117" s="11"/>
      <c r="F117" s="12" t="n">
        <f aca="false">IF(C117="",0,N(D117)*N(E117))</f>
        <v>0</v>
      </c>
      <c r="G117" s="11"/>
      <c r="H117" s="10"/>
      <c r="I117" s="13"/>
      <c r="J117" s="14" t="str">
        <f aca="false">IF(C117="","",IF(AND(H117="Equipaje de mano",N(G117)&gt;100),"Líquido &gt;100 ml en cabina",""))</f>
        <v/>
      </c>
    </row>
    <row r="118" customFormat="false" ht="15" hidden="false" customHeight="false" outlineLevel="0" collapsed="false">
      <c r="B118" s="10"/>
      <c r="C118" s="10"/>
      <c r="D118" s="11"/>
      <c r="E118" s="11"/>
      <c r="F118" s="12" t="n">
        <f aca="false">IF(C118="",0,N(D118)*N(E118))</f>
        <v>0</v>
      </c>
      <c r="G118" s="11"/>
      <c r="H118" s="10"/>
      <c r="I118" s="13"/>
      <c r="J118" s="14" t="str">
        <f aca="false">IF(C118="","",IF(AND(H118="Equipaje de mano",N(G118)&gt;100),"Líquido &gt;100 ml en cabina",""))</f>
        <v/>
      </c>
    </row>
    <row r="119" customFormat="false" ht="15" hidden="false" customHeight="false" outlineLevel="0" collapsed="false">
      <c r="B119" s="10"/>
      <c r="C119" s="10"/>
      <c r="D119" s="11"/>
      <c r="E119" s="11"/>
      <c r="F119" s="12" t="n">
        <f aca="false">IF(C119="",0,N(D119)*N(E119))</f>
        <v>0</v>
      </c>
      <c r="G119" s="11"/>
      <c r="H119" s="10"/>
      <c r="I119" s="13"/>
      <c r="J119" s="14" t="str">
        <f aca="false">IF(C119="","",IF(AND(H119="Equipaje de mano",N(G119)&gt;100),"Líquido &gt;100 ml en cabina",""))</f>
        <v/>
      </c>
    </row>
    <row r="120" customFormat="false" ht="15" hidden="false" customHeight="false" outlineLevel="0" collapsed="false">
      <c r="B120" s="10"/>
      <c r="C120" s="10"/>
      <c r="D120" s="11"/>
      <c r="E120" s="11"/>
      <c r="F120" s="12" t="n">
        <f aca="false">IF(C120="",0,N(D120)*N(E120))</f>
        <v>0</v>
      </c>
      <c r="G120" s="11"/>
      <c r="H120" s="10"/>
      <c r="I120" s="13"/>
      <c r="J120" s="14" t="str">
        <f aca="false">IF(C120="","",IF(AND(H120="Equipaje de mano",N(G120)&gt;100),"Líquido &gt;100 ml en cabina",""))</f>
        <v/>
      </c>
    </row>
    <row r="121" customFormat="false" ht="15" hidden="false" customHeight="false" outlineLevel="0" collapsed="false">
      <c r="B121" s="10"/>
      <c r="C121" s="10"/>
      <c r="D121" s="11"/>
      <c r="E121" s="11"/>
      <c r="F121" s="12" t="n">
        <f aca="false">IF(C121="",0,N(D121)*N(E121))</f>
        <v>0</v>
      </c>
      <c r="G121" s="11"/>
      <c r="H121" s="10"/>
      <c r="I121" s="13"/>
      <c r="J121" s="14" t="str">
        <f aca="false">IF(C121="","",IF(AND(H121="Equipaje de mano",N(G121)&gt;100),"Líquido &gt;100 ml en cabina",""))</f>
        <v/>
      </c>
    </row>
    <row r="122" customFormat="false" ht="15" hidden="false" customHeight="false" outlineLevel="0" collapsed="false">
      <c r="B122" s="10"/>
      <c r="C122" s="10"/>
      <c r="D122" s="11"/>
      <c r="E122" s="11"/>
      <c r="F122" s="12" t="n">
        <f aca="false">IF(C122="",0,N(D122)*N(E122))</f>
        <v>0</v>
      </c>
      <c r="G122" s="11"/>
      <c r="H122" s="10"/>
      <c r="I122" s="13"/>
      <c r="J122" s="14" t="str">
        <f aca="false">IF(C122="","",IF(AND(H122="Equipaje de mano",N(G122)&gt;100),"Líquido &gt;100 ml en cabina",""))</f>
        <v/>
      </c>
    </row>
    <row r="123" customFormat="false" ht="15" hidden="false" customHeight="false" outlineLevel="0" collapsed="false">
      <c r="B123" s="10"/>
      <c r="C123" s="10"/>
      <c r="D123" s="11"/>
      <c r="E123" s="11"/>
      <c r="F123" s="12" t="n">
        <f aca="false">IF(C123="",0,N(D123)*N(E123))</f>
        <v>0</v>
      </c>
      <c r="G123" s="11"/>
      <c r="H123" s="10"/>
      <c r="I123" s="13"/>
      <c r="J123" s="14" t="str">
        <f aca="false">IF(C123="","",IF(AND(H123="Equipaje de mano",N(G123)&gt;100),"Líquido &gt;100 ml en cabina",""))</f>
        <v/>
      </c>
    </row>
    <row r="124" customFormat="false" ht="15" hidden="false" customHeight="false" outlineLevel="0" collapsed="false">
      <c r="B124" s="10"/>
      <c r="C124" s="10"/>
      <c r="D124" s="11"/>
      <c r="E124" s="11"/>
      <c r="F124" s="12" t="n">
        <f aca="false">IF(C124="",0,N(D124)*N(E124))</f>
        <v>0</v>
      </c>
      <c r="G124" s="11"/>
      <c r="H124" s="10"/>
      <c r="I124" s="13"/>
      <c r="J124" s="14" t="str">
        <f aca="false">IF(C124="","",IF(AND(H124="Equipaje de mano",N(G124)&gt;100),"Líquido &gt;100 ml en cabina",""))</f>
        <v/>
      </c>
    </row>
    <row r="125" customFormat="false" ht="15" hidden="false" customHeight="false" outlineLevel="0" collapsed="false">
      <c r="B125" s="10"/>
      <c r="C125" s="10"/>
      <c r="D125" s="11"/>
      <c r="E125" s="11"/>
      <c r="F125" s="12" t="n">
        <f aca="false">IF(C125="",0,N(D125)*N(E125))</f>
        <v>0</v>
      </c>
      <c r="G125" s="11"/>
      <c r="H125" s="10"/>
      <c r="I125" s="13"/>
      <c r="J125" s="14" t="str">
        <f aca="false">IF(C125="","",IF(AND(H125="Equipaje de mano",N(G125)&gt;100),"Líquido &gt;100 ml en cabina",""))</f>
        <v/>
      </c>
    </row>
    <row r="126" customFormat="false" ht="15" hidden="false" customHeight="false" outlineLevel="0" collapsed="false">
      <c r="B126" s="10"/>
      <c r="C126" s="10"/>
      <c r="D126" s="11"/>
      <c r="E126" s="11"/>
      <c r="F126" s="12" t="n">
        <f aca="false">IF(C126="",0,N(D126)*N(E126))</f>
        <v>0</v>
      </c>
      <c r="G126" s="11"/>
      <c r="H126" s="10"/>
      <c r="I126" s="13"/>
      <c r="J126" s="14" t="str">
        <f aca="false">IF(C126="","",IF(AND(H126="Equipaje de mano",N(G126)&gt;100),"Líquido &gt;100 ml en cabina",""))</f>
        <v/>
      </c>
    </row>
    <row r="127" customFormat="false" ht="15" hidden="false" customHeight="false" outlineLevel="0" collapsed="false">
      <c r="B127" s="10"/>
      <c r="C127" s="10"/>
      <c r="D127" s="11"/>
      <c r="E127" s="11"/>
      <c r="F127" s="12" t="n">
        <f aca="false">IF(C127="",0,N(D127)*N(E127))</f>
        <v>0</v>
      </c>
      <c r="G127" s="11"/>
      <c r="H127" s="10"/>
      <c r="I127" s="13"/>
      <c r="J127" s="14" t="str">
        <f aca="false">IF(C127="","",IF(AND(H127="Equipaje de mano",N(G127)&gt;100),"Líquido &gt;100 ml en cabina",""))</f>
        <v/>
      </c>
    </row>
    <row r="128" customFormat="false" ht="15" hidden="false" customHeight="false" outlineLevel="0" collapsed="false">
      <c r="B128" s="10"/>
      <c r="C128" s="10"/>
      <c r="D128" s="11"/>
      <c r="E128" s="11"/>
      <c r="F128" s="12" t="n">
        <f aca="false">IF(C128="",0,N(D128)*N(E128))</f>
        <v>0</v>
      </c>
      <c r="G128" s="11"/>
      <c r="H128" s="10"/>
      <c r="I128" s="13"/>
      <c r="J128" s="14" t="str">
        <f aca="false">IF(C128="","",IF(AND(H128="Equipaje de mano",N(G128)&gt;100),"Líquido &gt;100 ml en cabina",""))</f>
        <v/>
      </c>
    </row>
    <row r="129" customFormat="false" ht="15" hidden="false" customHeight="false" outlineLevel="0" collapsed="false">
      <c r="B129" s="10"/>
      <c r="C129" s="10"/>
      <c r="D129" s="11"/>
      <c r="E129" s="11"/>
      <c r="F129" s="12" t="n">
        <f aca="false">IF(C129="",0,N(D129)*N(E129))</f>
        <v>0</v>
      </c>
      <c r="G129" s="11"/>
      <c r="H129" s="10"/>
      <c r="I129" s="13"/>
      <c r="J129" s="14" t="str">
        <f aca="false">IF(C129="","",IF(AND(H129="Equipaje de mano",N(G129)&gt;100),"Líquido &gt;100 ml en cabina",""))</f>
        <v/>
      </c>
    </row>
    <row r="130" customFormat="false" ht="15" hidden="false" customHeight="false" outlineLevel="0" collapsed="false">
      <c r="B130" s="10"/>
      <c r="C130" s="10"/>
      <c r="D130" s="11"/>
      <c r="E130" s="11"/>
      <c r="F130" s="12" t="n">
        <f aca="false">IF(C130="",0,N(D130)*N(E130))</f>
        <v>0</v>
      </c>
      <c r="G130" s="11"/>
      <c r="H130" s="10"/>
      <c r="I130" s="13"/>
      <c r="J130" s="14" t="str">
        <f aca="false">IF(C130="","",IF(AND(H130="Equipaje de mano",N(G130)&gt;100),"Líquido &gt;100 ml en cabina",""))</f>
        <v/>
      </c>
    </row>
    <row r="131" customFormat="false" ht="15" hidden="false" customHeight="false" outlineLevel="0" collapsed="false">
      <c r="B131" s="10"/>
      <c r="C131" s="10"/>
      <c r="D131" s="11"/>
      <c r="E131" s="11"/>
      <c r="F131" s="12" t="n">
        <f aca="false">IF(C131="",0,N(D131)*N(E131))</f>
        <v>0</v>
      </c>
      <c r="G131" s="11"/>
      <c r="H131" s="10"/>
      <c r="I131" s="13"/>
      <c r="J131" s="14" t="str">
        <f aca="false">IF(C131="","",IF(AND(H131="Equipaje de mano",N(G131)&gt;100),"Líquido &gt;100 ml en cabina",""))</f>
        <v/>
      </c>
    </row>
    <row r="132" customFormat="false" ht="15" hidden="false" customHeight="false" outlineLevel="0" collapsed="false">
      <c r="B132" s="10"/>
      <c r="C132" s="10"/>
      <c r="D132" s="11"/>
      <c r="E132" s="11"/>
      <c r="F132" s="12" t="n">
        <f aca="false">IF(C132="",0,N(D132)*N(E132))</f>
        <v>0</v>
      </c>
      <c r="G132" s="11"/>
      <c r="H132" s="10"/>
      <c r="I132" s="13"/>
      <c r="J132" s="14" t="str">
        <f aca="false">IF(C132="","",IF(AND(H132="Equipaje de mano",N(G132)&gt;100),"Líquido &gt;100 ml en cabina",""))</f>
        <v/>
      </c>
    </row>
    <row r="133" customFormat="false" ht="15" hidden="false" customHeight="false" outlineLevel="0" collapsed="false">
      <c r="B133" s="10"/>
      <c r="C133" s="10"/>
      <c r="D133" s="11"/>
      <c r="E133" s="11"/>
      <c r="F133" s="12" t="n">
        <f aca="false">IF(C133="",0,N(D133)*N(E133))</f>
        <v>0</v>
      </c>
      <c r="G133" s="11"/>
      <c r="H133" s="10"/>
      <c r="I133" s="13"/>
      <c r="J133" s="14" t="str">
        <f aca="false">IF(C133="","",IF(AND(H133="Equipaje de mano",N(G133)&gt;100),"Líquido &gt;100 ml en cabina",""))</f>
        <v/>
      </c>
    </row>
    <row r="134" customFormat="false" ht="15" hidden="false" customHeight="false" outlineLevel="0" collapsed="false">
      <c r="B134" s="10"/>
      <c r="C134" s="10"/>
      <c r="D134" s="11"/>
      <c r="E134" s="11"/>
      <c r="F134" s="12" t="n">
        <f aca="false">IF(C134="",0,N(D134)*N(E134))</f>
        <v>0</v>
      </c>
      <c r="G134" s="11"/>
      <c r="H134" s="10"/>
      <c r="I134" s="13"/>
      <c r="J134" s="14" t="str">
        <f aca="false">IF(C134="","",IF(AND(H134="Equipaje de mano",N(G134)&gt;100),"Líquido &gt;100 ml en cabina",""))</f>
        <v/>
      </c>
    </row>
    <row r="135" customFormat="false" ht="15" hidden="false" customHeight="false" outlineLevel="0" collapsed="false">
      <c r="B135" s="10"/>
      <c r="C135" s="10"/>
      <c r="D135" s="11"/>
      <c r="E135" s="11"/>
      <c r="F135" s="12" t="n">
        <f aca="false">IF(C135="",0,N(D135)*N(E135))</f>
        <v>0</v>
      </c>
      <c r="G135" s="11"/>
      <c r="H135" s="10"/>
      <c r="I135" s="13"/>
      <c r="J135" s="14" t="str">
        <f aca="false">IF(C135="","",IF(AND(H135="Equipaje de mano",N(G135)&gt;100),"Líquido &gt;100 ml en cabina",""))</f>
        <v/>
      </c>
    </row>
    <row r="136" customFormat="false" ht="15" hidden="false" customHeight="false" outlineLevel="0" collapsed="false">
      <c r="B136" s="10"/>
      <c r="C136" s="10"/>
      <c r="D136" s="11"/>
      <c r="E136" s="11"/>
      <c r="F136" s="12" t="n">
        <f aca="false">IF(C136="",0,N(D136)*N(E136))</f>
        <v>0</v>
      </c>
      <c r="G136" s="11"/>
      <c r="H136" s="10"/>
      <c r="I136" s="13"/>
      <c r="J136" s="14" t="str">
        <f aca="false">IF(C136="","",IF(AND(H136="Equipaje de mano",N(G136)&gt;100),"Líquido &gt;100 ml en cabina",""))</f>
        <v/>
      </c>
    </row>
    <row r="137" customFormat="false" ht="15" hidden="false" customHeight="false" outlineLevel="0" collapsed="false">
      <c r="B137" s="10"/>
      <c r="C137" s="10"/>
      <c r="D137" s="11"/>
      <c r="E137" s="11"/>
      <c r="F137" s="12" t="n">
        <f aca="false">IF(C137="",0,N(D137)*N(E137))</f>
        <v>0</v>
      </c>
      <c r="G137" s="11"/>
      <c r="H137" s="10"/>
      <c r="I137" s="13"/>
      <c r="J137" s="14" t="str">
        <f aca="false">IF(C137="","",IF(AND(H137="Equipaje de mano",N(G137)&gt;100),"Líquido &gt;100 ml en cabina",""))</f>
        <v/>
      </c>
    </row>
    <row r="138" customFormat="false" ht="15" hidden="false" customHeight="false" outlineLevel="0" collapsed="false">
      <c r="B138" s="10"/>
      <c r="C138" s="10"/>
      <c r="D138" s="11"/>
      <c r="E138" s="11"/>
      <c r="F138" s="12" t="n">
        <f aca="false">IF(C138="",0,N(D138)*N(E138))</f>
        <v>0</v>
      </c>
      <c r="G138" s="11"/>
      <c r="H138" s="10"/>
      <c r="I138" s="13"/>
      <c r="J138" s="14" t="str">
        <f aca="false">IF(C138="","",IF(AND(H138="Equipaje de mano",N(G138)&gt;100),"Líquido &gt;100 ml en cabina",""))</f>
        <v/>
      </c>
    </row>
    <row r="139" customFormat="false" ht="15" hidden="false" customHeight="false" outlineLevel="0" collapsed="false">
      <c r="B139" s="10"/>
      <c r="C139" s="10"/>
      <c r="D139" s="11"/>
      <c r="E139" s="11"/>
      <c r="F139" s="12" t="n">
        <f aca="false">IF(C139="",0,N(D139)*N(E139))</f>
        <v>0</v>
      </c>
      <c r="G139" s="11"/>
      <c r="H139" s="10"/>
      <c r="I139" s="13"/>
      <c r="J139" s="14" t="str">
        <f aca="false">IF(C139="","",IF(AND(H139="Equipaje de mano",N(G139)&gt;100),"Líquido &gt;100 ml en cabina",""))</f>
        <v/>
      </c>
    </row>
    <row r="140" customFormat="false" ht="15" hidden="false" customHeight="false" outlineLevel="0" collapsed="false">
      <c r="B140" s="10"/>
      <c r="C140" s="10"/>
      <c r="D140" s="11"/>
      <c r="E140" s="11"/>
      <c r="F140" s="12" t="n">
        <f aca="false">IF(C140="",0,N(D140)*N(E140))</f>
        <v>0</v>
      </c>
      <c r="G140" s="11"/>
      <c r="H140" s="10"/>
      <c r="I140" s="13"/>
      <c r="J140" s="14" t="str">
        <f aca="false">IF(C140="","",IF(AND(H140="Equipaje de mano",N(G140)&gt;100),"Líquido &gt;100 ml en cabina",""))</f>
        <v/>
      </c>
    </row>
    <row r="141" customFormat="false" ht="15" hidden="false" customHeight="false" outlineLevel="0" collapsed="false">
      <c r="B141" s="10"/>
      <c r="C141" s="10"/>
      <c r="D141" s="11"/>
      <c r="E141" s="11"/>
      <c r="F141" s="12" t="n">
        <f aca="false">IF(C141="",0,N(D141)*N(E141))</f>
        <v>0</v>
      </c>
      <c r="G141" s="11"/>
      <c r="H141" s="10"/>
      <c r="I141" s="13"/>
      <c r="J141" s="14" t="str">
        <f aca="false">IF(C141="","",IF(AND(H141="Equipaje de mano",N(G141)&gt;100),"Líquido &gt;100 ml en cabina",""))</f>
        <v/>
      </c>
    </row>
    <row r="142" customFormat="false" ht="15" hidden="false" customHeight="false" outlineLevel="0" collapsed="false">
      <c r="B142" s="10"/>
      <c r="C142" s="10"/>
      <c r="D142" s="11"/>
      <c r="E142" s="11"/>
      <c r="F142" s="12" t="n">
        <f aca="false">IF(C142="",0,N(D142)*N(E142))</f>
        <v>0</v>
      </c>
      <c r="G142" s="11"/>
      <c r="H142" s="10"/>
      <c r="I142" s="13"/>
      <c r="J142" s="14" t="str">
        <f aca="false">IF(C142="","",IF(AND(H142="Equipaje de mano",N(G142)&gt;100),"Líquido &gt;100 ml en cabina",""))</f>
        <v/>
      </c>
    </row>
    <row r="143" customFormat="false" ht="15" hidden="false" customHeight="false" outlineLevel="0" collapsed="false">
      <c r="B143" s="10"/>
      <c r="C143" s="10"/>
      <c r="D143" s="11"/>
      <c r="E143" s="11"/>
      <c r="F143" s="12" t="n">
        <f aca="false">IF(C143="",0,N(D143)*N(E143))</f>
        <v>0</v>
      </c>
      <c r="G143" s="11"/>
      <c r="H143" s="10"/>
      <c r="I143" s="13"/>
      <c r="J143" s="14" t="str">
        <f aca="false">IF(C143="","",IF(AND(H143="Equipaje de mano",N(G143)&gt;100),"Líquido &gt;100 ml en cabina",""))</f>
        <v/>
      </c>
    </row>
    <row r="144" customFormat="false" ht="15" hidden="false" customHeight="false" outlineLevel="0" collapsed="false">
      <c r="B144" s="10"/>
      <c r="C144" s="10"/>
      <c r="D144" s="11"/>
      <c r="E144" s="11"/>
      <c r="F144" s="12" t="n">
        <f aca="false">IF(C144="",0,N(D144)*N(E144))</f>
        <v>0</v>
      </c>
      <c r="G144" s="11"/>
      <c r="H144" s="10"/>
      <c r="I144" s="13"/>
      <c r="J144" s="14" t="str">
        <f aca="false">IF(C144="","",IF(AND(H144="Equipaje de mano",N(G144)&gt;100),"Líquido &gt;100 ml en cabina",""))</f>
        <v/>
      </c>
    </row>
    <row r="145" customFormat="false" ht="15" hidden="false" customHeight="false" outlineLevel="0" collapsed="false">
      <c r="B145" s="10"/>
      <c r="C145" s="10"/>
      <c r="D145" s="11"/>
      <c r="E145" s="11"/>
      <c r="F145" s="12" t="n">
        <f aca="false">IF(C145="",0,N(D145)*N(E145))</f>
        <v>0</v>
      </c>
      <c r="G145" s="11"/>
      <c r="H145" s="10"/>
      <c r="I145" s="13"/>
      <c r="J145" s="14" t="str">
        <f aca="false">IF(C145="","",IF(AND(H145="Equipaje de mano",N(G145)&gt;100),"Líquido &gt;100 ml en cabina",""))</f>
        <v/>
      </c>
    </row>
    <row r="146" customFormat="false" ht="15" hidden="false" customHeight="false" outlineLevel="0" collapsed="false">
      <c r="B146" s="10"/>
      <c r="C146" s="10"/>
      <c r="D146" s="11"/>
      <c r="E146" s="11"/>
      <c r="F146" s="12" t="n">
        <f aca="false">IF(C146="",0,N(D146)*N(E146))</f>
        <v>0</v>
      </c>
      <c r="G146" s="11"/>
      <c r="H146" s="10"/>
      <c r="I146" s="13"/>
      <c r="J146" s="14" t="str">
        <f aca="false">IF(C146="","",IF(AND(H146="Equipaje de mano",N(G146)&gt;100),"Líquido &gt;100 ml en cabina",""))</f>
        <v/>
      </c>
    </row>
    <row r="147" customFormat="false" ht="15" hidden="false" customHeight="false" outlineLevel="0" collapsed="false">
      <c r="B147" s="10"/>
      <c r="C147" s="10"/>
      <c r="D147" s="11"/>
      <c r="E147" s="11"/>
      <c r="F147" s="12" t="n">
        <f aca="false">IF(C147="",0,N(D147)*N(E147))</f>
        <v>0</v>
      </c>
      <c r="G147" s="11"/>
      <c r="H147" s="10"/>
      <c r="I147" s="13"/>
      <c r="J147" s="14" t="str">
        <f aca="false">IF(C147="","",IF(AND(H147="Equipaje de mano",N(G147)&gt;100),"Líquido &gt;100 ml en cabina",""))</f>
        <v/>
      </c>
    </row>
    <row r="148" customFormat="false" ht="15" hidden="false" customHeight="false" outlineLevel="0" collapsed="false">
      <c r="B148" s="10"/>
      <c r="C148" s="10"/>
      <c r="D148" s="11"/>
      <c r="E148" s="11"/>
      <c r="F148" s="12" t="n">
        <f aca="false">IF(C148="",0,N(D148)*N(E148))</f>
        <v>0</v>
      </c>
      <c r="G148" s="11"/>
      <c r="H148" s="10"/>
      <c r="I148" s="13"/>
      <c r="J148" s="14" t="str">
        <f aca="false">IF(C148="","",IF(AND(H148="Equipaje de mano",N(G148)&gt;100),"Líquido &gt;100 ml en cabina",""))</f>
        <v/>
      </c>
    </row>
    <row r="149" customFormat="false" ht="15" hidden="false" customHeight="false" outlineLevel="0" collapsed="false">
      <c r="B149" s="10"/>
      <c r="C149" s="10"/>
      <c r="D149" s="11"/>
      <c r="E149" s="11"/>
      <c r="F149" s="12" t="n">
        <f aca="false">IF(C149="",0,N(D149)*N(E149))</f>
        <v>0</v>
      </c>
      <c r="G149" s="11"/>
      <c r="H149" s="10"/>
      <c r="I149" s="13"/>
      <c r="J149" s="14" t="str">
        <f aca="false">IF(C149="","",IF(AND(H149="Equipaje de mano",N(G149)&gt;100),"Líquido &gt;100 ml en cabina",""))</f>
        <v/>
      </c>
    </row>
    <row r="150" customFormat="false" ht="15" hidden="false" customHeight="false" outlineLevel="0" collapsed="false">
      <c r="B150" s="10"/>
      <c r="C150" s="10"/>
      <c r="D150" s="11"/>
      <c r="E150" s="11"/>
      <c r="F150" s="12" t="n">
        <f aca="false">IF(C150="",0,N(D150)*N(E150))</f>
        <v>0</v>
      </c>
      <c r="G150" s="11"/>
      <c r="H150" s="10"/>
      <c r="I150" s="13"/>
      <c r="J150" s="14" t="str">
        <f aca="false">IF(C150="","",IF(AND(H150="Equipaje de mano",N(G150)&gt;100),"Líquido &gt;100 ml en cabina",""))</f>
        <v/>
      </c>
    </row>
    <row r="151" customFormat="false" ht="15" hidden="false" customHeight="false" outlineLevel="0" collapsed="false">
      <c r="B151" s="10"/>
      <c r="C151" s="10"/>
      <c r="D151" s="11"/>
      <c r="E151" s="11"/>
      <c r="F151" s="12" t="n">
        <f aca="false">IF(C151="",0,N(D151)*N(E151))</f>
        <v>0</v>
      </c>
      <c r="G151" s="11"/>
      <c r="H151" s="10"/>
      <c r="I151" s="13"/>
      <c r="J151" s="14" t="str">
        <f aca="false">IF(C151="","",IF(AND(H151="Equipaje de mano",N(G151)&gt;100),"Líquido &gt;100 ml en cabina",""))</f>
        <v/>
      </c>
    </row>
    <row r="152" customFormat="false" ht="15" hidden="false" customHeight="false" outlineLevel="0" collapsed="false">
      <c r="B152" s="10"/>
      <c r="C152" s="10"/>
      <c r="D152" s="11"/>
      <c r="E152" s="11"/>
      <c r="F152" s="12" t="n">
        <f aca="false">IF(C152="",0,N(D152)*N(E152))</f>
        <v>0</v>
      </c>
      <c r="G152" s="11"/>
      <c r="H152" s="10"/>
      <c r="I152" s="13"/>
      <c r="J152" s="14" t="str">
        <f aca="false">IF(C152="","",IF(AND(H152="Equipaje de mano",N(G152)&gt;100),"Líquido &gt;100 ml en cabina",""))</f>
        <v/>
      </c>
    </row>
    <row r="153" customFormat="false" ht="15" hidden="false" customHeight="false" outlineLevel="0" collapsed="false">
      <c r="B153" s="10"/>
      <c r="C153" s="10"/>
      <c r="D153" s="11"/>
      <c r="E153" s="11"/>
      <c r="F153" s="12" t="n">
        <f aca="false">IF(C153="",0,N(D153)*N(E153))</f>
        <v>0</v>
      </c>
      <c r="G153" s="11"/>
      <c r="H153" s="10"/>
      <c r="I153" s="13"/>
      <c r="J153" s="14" t="str">
        <f aca="false">IF(C153="","",IF(AND(H153="Equipaje de mano",N(G153)&gt;100),"Líquido &gt;100 ml en cabina",""))</f>
        <v/>
      </c>
    </row>
    <row r="154" customFormat="false" ht="15" hidden="false" customHeight="false" outlineLevel="0" collapsed="false">
      <c r="B154" s="10"/>
      <c r="C154" s="10"/>
      <c r="D154" s="11"/>
      <c r="E154" s="11"/>
      <c r="F154" s="12" t="n">
        <f aca="false">IF(C154="",0,N(D154)*N(E154))</f>
        <v>0</v>
      </c>
      <c r="G154" s="11"/>
      <c r="H154" s="10"/>
      <c r="I154" s="13"/>
      <c r="J154" s="14" t="str">
        <f aca="false">IF(C154="","",IF(AND(H154="Equipaje de mano",N(G154)&gt;100),"Líquido &gt;100 ml en cabina",""))</f>
        <v/>
      </c>
    </row>
    <row r="155" customFormat="false" ht="15" hidden="false" customHeight="false" outlineLevel="0" collapsed="false">
      <c r="B155" s="10"/>
      <c r="C155" s="10"/>
      <c r="D155" s="11"/>
      <c r="E155" s="11"/>
      <c r="F155" s="12" t="n">
        <f aca="false">IF(C155="",0,N(D155)*N(E155))</f>
        <v>0</v>
      </c>
      <c r="G155" s="11"/>
      <c r="H155" s="10"/>
      <c r="I155" s="13"/>
      <c r="J155" s="14" t="str">
        <f aca="false">IF(C155="","",IF(AND(H155="Equipaje de mano",N(G155)&gt;100),"Líquido &gt;100 ml en cabina",""))</f>
        <v/>
      </c>
    </row>
    <row r="156" customFormat="false" ht="15" hidden="false" customHeight="false" outlineLevel="0" collapsed="false">
      <c r="B156" s="10"/>
      <c r="C156" s="10"/>
      <c r="D156" s="11"/>
      <c r="E156" s="11"/>
      <c r="F156" s="12" t="n">
        <f aca="false">IF(C156="",0,N(D156)*N(E156))</f>
        <v>0</v>
      </c>
      <c r="G156" s="11"/>
      <c r="H156" s="10"/>
      <c r="I156" s="13"/>
      <c r="J156" s="14" t="str">
        <f aca="false">IF(C156="","",IF(AND(H156="Equipaje de mano",N(G156)&gt;100),"Líquido &gt;100 ml en cabina",""))</f>
        <v/>
      </c>
    </row>
    <row r="157" customFormat="false" ht="15" hidden="false" customHeight="false" outlineLevel="0" collapsed="false">
      <c r="B157" s="10"/>
      <c r="C157" s="10"/>
      <c r="D157" s="11"/>
      <c r="E157" s="11"/>
      <c r="F157" s="12" t="n">
        <f aca="false">IF(C157="",0,N(D157)*N(E157))</f>
        <v>0</v>
      </c>
      <c r="G157" s="11"/>
      <c r="H157" s="10"/>
      <c r="I157" s="13"/>
      <c r="J157" s="14" t="str">
        <f aca="false">IF(C157="","",IF(AND(H157="Equipaje de mano",N(G157)&gt;100),"Líquido &gt;100 ml en cabina",""))</f>
        <v/>
      </c>
    </row>
    <row r="158" customFormat="false" ht="15" hidden="false" customHeight="false" outlineLevel="0" collapsed="false">
      <c r="B158" s="10"/>
      <c r="C158" s="10"/>
      <c r="D158" s="11"/>
      <c r="E158" s="11"/>
      <c r="F158" s="12" t="n">
        <f aca="false">IF(C158="",0,N(D158)*N(E158))</f>
        <v>0</v>
      </c>
      <c r="G158" s="11"/>
      <c r="H158" s="10"/>
      <c r="I158" s="13"/>
      <c r="J158" s="14" t="str">
        <f aca="false">IF(C158="","",IF(AND(H158="Equipaje de mano",N(G158)&gt;100),"Líquido &gt;100 ml en cabina",""))</f>
        <v/>
      </c>
    </row>
    <row r="159" customFormat="false" ht="15" hidden="false" customHeight="false" outlineLevel="0" collapsed="false">
      <c r="B159" s="10"/>
      <c r="C159" s="10"/>
      <c r="D159" s="11"/>
      <c r="E159" s="11"/>
      <c r="F159" s="12" t="n">
        <f aca="false">IF(C159="",0,N(D159)*N(E159))</f>
        <v>0</v>
      </c>
      <c r="G159" s="11"/>
      <c r="H159" s="10"/>
      <c r="I159" s="13"/>
      <c r="J159" s="14" t="str">
        <f aca="false">IF(C159="","",IF(AND(H159="Equipaje de mano",N(G159)&gt;100),"Líquido &gt;100 ml en cabina",""))</f>
        <v/>
      </c>
    </row>
    <row r="160" customFormat="false" ht="15" hidden="false" customHeight="false" outlineLevel="0" collapsed="false">
      <c r="B160" s="10"/>
      <c r="C160" s="10"/>
      <c r="D160" s="11"/>
      <c r="E160" s="11"/>
      <c r="F160" s="12" t="n">
        <f aca="false">IF(C160="",0,N(D160)*N(E160))</f>
        <v>0</v>
      </c>
      <c r="G160" s="11"/>
      <c r="H160" s="10"/>
      <c r="I160" s="13"/>
      <c r="J160" s="14" t="str">
        <f aca="false">IF(C160="","",IF(AND(H160="Equipaje de mano",N(G160)&gt;100),"Líquido &gt;100 ml en cabina",""))</f>
        <v/>
      </c>
    </row>
    <row r="161" customFormat="false" ht="15" hidden="false" customHeight="false" outlineLevel="0" collapsed="false">
      <c r="B161" s="10"/>
      <c r="C161" s="10"/>
      <c r="D161" s="11"/>
      <c r="E161" s="11"/>
      <c r="F161" s="12" t="n">
        <f aca="false">IF(C161="",0,N(D161)*N(E161))</f>
        <v>0</v>
      </c>
      <c r="G161" s="11"/>
      <c r="H161" s="10"/>
      <c r="I161" s="13"/>
      <c r="J161" s="14" t="str">
        <f aca="false">IF(C161="","",IF(AND(H161="Equipaje de mano",N(G161)&gt;100),"Líquido &gt;100 ml en cabina",""))</f>
        <v/>
      </c>
    </row>
    <row r="162" customFormat="false" ht="15" hidden="false" customHeight="false" outlineLevel="0" collapsed="false">
      <c r="B162" s="10"/>
      <c r="C162" s="10"/>
      <c r="D162" s="11"/>
      <c r="E162" s="11"/>
      <c r="F162" s="12" t="n">
        <f aca="false">IF(C162="",0,N(D162)*N(E162))</f>
        <v>0</v>
      </c>
      <c r="G162" s="11"/>
      <c r="H162" s="10"/>
      <c r="I162" s="13"/>
      <c r="J162" s="14" t="str">
        <f aca="false">IF(C162="","",IF(AND(H162="Equipaje de mano",N(G162)&gt;100),"Líquido &gt;100 ml en cabina",""))</f>
        <v/>
      </c>
    </row>
    <row r="163" customFormat="false" ht="15" hidden="false" customHeight="false" outlineLevel="0" collapsed="false">
      <c r="B163" s="10"/>
      <c r="C163" s="10"/>
      <c r="D163" s="11"/>
      <c r="E163" s="11"/>
      <c r="F163" s="12" t="n">
        <f aca="false">IF(C163="",0,N(D163)*N(E163))</f>
        <v>0</v>
      </c>
      <c r="G163" s="11"/>
      <c r="H163" s="10"/>
      <c r="I163" s="13"/>
      <c r="J163" s="14" t="str">
        <f aca="false">IF(C163="","",IF(AND(H163="Equipaje de mano",N(G163)&gt;100),"Líquido &gt;100 ml en cabina",""))</f>
        <v/>
      </c>
    </row>
    <row r="164" customFormat="false" ht="15" hidden="false" customHeight="false" outlineLevel="0" collapsed="false">
      <c r="B164" s="10"/>
      <c r="C164" s="10"/>
      <c r="D164" s="11"/>
      <c r="E164" s="11"/>
      <c r="F164" s="12" t="n">
        <f aca="false">IF(C164="",0,N(D164)*N(E164))</f>
        <v>0</v>
      </c>
      <c r="G164" s="11"/>
      <c r="H164" s="10"/>
      <c r="I164" s="13"/>
      <c r="J164" s="14" t="str">
        <f aca="false">IF(C164="","",IF(AND(H164="Equipaje de mano",N(G164)&gt;100),"Líquido &gt;100 ml en cabina",""))</f>
        <v/>
      </c>
    </row>
    <row r="165" customFormat="false" ht="15" hidden="false" customHeight="false" outlineLevel="0" collapsed="false">
      <c r="B165" s="10"/>
      <c r="C165" s="10"/>
      <c r="D165" s="11"/>
      <c r="E165" s="11"/>
      <c r="F165" s="12" t="n">
        <f aca="false">IF(C165="",0,N(D165)*N(E165))</f>
        <v>0</v>
      </c>
      <c r="G165" s="11"/>
      <c r="H165" s="10"/>
      <c r="I165" s="13"/>
      <c r="J165" s="14" t="str">
        <f aca="false">IF(C165="","",IF(AND(H165="Equipaje de mano",N(G165)&gt;100),"Líquido &gt;100 ml en cabina",""))</f>
        <v/>
      </c>
    </row>
    <row r="166" customFormat="false" ht="15" hidden="false" customHeight="false" outlineLevel="0" collapsed="false">
      <c r="B166" s="10"/>
      <c r="C166" s="10"/>
      <c r="D166" s="11"/>
      <c r="E166" s="11"/>
      <c r="F166" s="12" t="n">
        <f aca="false">IF(C166="",0,N(D166)*N(E166))</f>
        <v>0</v>
      </c>
      <c r="G166" s="11"/>
      <c r="H166" s="10"/>
      <c r="I166" s="13"/>
      <c r="J166" s="14" t="str">
        <f aca="false">IF(C166="","",IF(AND(H166="Equipaje de mano",N(G166)&gt;100),"Líquido &gt;100 ml en cabina",""))</f>
        <v/>
      </c>
    </row>
    <row r="167" customFormat="false" ht="15" hidden="false" customHeight="false" outlineLevel="0" collapsed="false">
      <c r="B167" s="10"/>
      <c r="C167" s="10"/>
      <c r="D167" s="11"/>
      <c r="E167" s="11"/>
      <c r="F167" s="12" t="n">
        <f aca="false">IF(C167="",0,N(D167)*N(E167))</f>
        <v>0</v>
      </c>
      <c r="G167" s="11"/>
      <c r="H167" s="10"/>
      <c r="I167" s="13"/>
      <c r="J167" s="14" t="str">
        <f aca="false">IF(C167="","",IF(AND(H167="Equipaje de mano",N(G167)&gt;100),"Líquido &gt;100 ml en cabina",""))</f>
        <v/>
      </c>
    </row>
    <row r="168" customFormat="false" ht="15" hidden="false" customHeight="false" outlineLevel="0" collapsed="false">
      <c r="B168" s="10"/>
      <c r="C168" s="10"/>
      <c r="D168" s="11"/>
      <c r="E168" s="11"/>
      <c r="F168" s="12" t="n">
        <f aca="false">IF(C168="",0,N(D168)*N(E168))</f>
        <v>0</v>
      </c>
      <c r="G168" s="11"/>
      <c r="H168" s="10"/>
      <c r="I168" s="13"/>
      <c r="J168" s="14" t="str">
        <f aca="false">IF(C168="","",IF(AND(H168="Equipaje de mano",N(G168)&gt;100),"Líquido &gt;100 ml en cabina",""))</f>
        <v/>
      </c>
    </row>
    <row r="169" customFormat="false" ht="15" hidden="false" customHeight="false" outlineLevel="0" collapsed="false">
      <c r="B169" s="10"/>
      <c r="C169" s="10"/>
      <c r="D169" s="11"/>
      <c r="E169" s="11"/>
      <c r="F169" s="12" t="n">
        <f aca="false">IF(C169="",0,N(D169)*N(E169))</f>
        <v>0</v>
      </c>
      <c r="G169" s="11"/>
      <c r="H169" s="10"/>
      <c r="I169" s="13"/>
      <c r="J169" s="14" t="str">
        <f aca="false">IF(C169="","",IF(AND(H169="Equipaje de mano",N(G169)&gt;100),"Líquido &gt;100 ml en cabina",""))</f>
        <v/>
      </c>
    </row>
    <row r="170" customFormat="false" ht="15" hidden="false" customHeight="false" outlineLevel="0" collapsed="false">
      <c r="B170" s="10"/>
      <c r="C170" s="10"/>
      <c r="D170" s="11"/>
      <c r="E170" s="11"/>
      <c r="F170" s="12" t="n">
        <f aca="false">IF(C170="",0,N(D170)*N(E170))</f>
        <v>0</v>
      </c>
      <c r="G170" s="11"/>
      <c r="H170" s="10"/>
      <c r="I170" s="13"/>
      <c r="J170" s="14" t="str">
        <f aca="false">IF(C170="","",IF(AND(H170="Equipaje de mano",N(G170)&gt;100),"Líquido &gt;100 ml en cabina",""))</f>
        <v/>
      </c>
    </row>
    <row r="171" customFormat="false" ht="15" hidden="false" customHeight="false" outlineLevel="0" collapsed="false">
      <c r="B171" s="10"/>
      <c r="C171" s="10"/>
      <c r="D171" s="11"/>
      <c r="E171" s="11"/>
      <c r="F171" s="12" t="n">
        <f aca="false">IF(C171="",0,N(D171)*N(E171))</f>
        <v>0</v>
      </c>
      <c r="G171" s="11"/>
      <c r="H171" s="10"/>
      <c r="I171" s="13"/>
      <c r="J171" s="14" t="str">
        <f aca="false">IF(C171="","",IF(AND(H171="Equipaje de mano",N(G171)&gt;100),"Líquido &gt;100 ml en cabina",""))</f>
        <v/>
      </c>
    </row>
    <row r="172" customFormat="false" ht="15" hidden="false" customHeight="false" outlineLevel="0" collapsed="false">
      <c r="B172" s="10"/>
      <c r="C172" s="10"/>
      <c r="D172" s="11"/>
      <c r="E172" s="11"/>
      <c r="F172" s="12" t="n">
        <f aca="false">IF(C172="",0,N(D172)*N(E172))</f>
        <v>0</v>
      </c>
      <c r="G172" s="11"/>
      <c r="H172" s="10"/>
      <c r="I172" s="13"/>
      <c r="J172" s="14" t="str">
        <f aca="false">IF(C172="","",IF(AND(H172="Equipaje de mano",N(G172)&gt;100),"Líquido &gt;100 ml en cabina",""))</f>
        <v/>
      </c>
    </row>
    <row r="173" customFormat="false" ht="15" hidden="false" customHeight="false" outlineLevel="0" collapsed="false">
      <c r="B173" s="10"/>
      <c r="C173" s="10"/>
      <c r="D173" s="11"/>
      <c r="E173" s="11"/>
      <c r="F173" s="12" t="n">
        <f aca="false">IF(C173="",0,N(D173)*N(E173))</f>
        <v>0</v>
      </c>
      <c r="G173" s="11"/>
      <c r="H173" s="10"/>
      <c r="I173" s="13"/>
      <c r="J173" s="14" t="str">
        <f aca="false">IF(C173="","",IF(AND(H173="Equipaje de mano",N(G173)&gt;100),"Líquido &gt;100 ml en cabina",""))</f>
        <v/>
      </c>
    </row>
    <row r="174" customFormat="false" ht="15" hidden="false" customHeight="false" outlineLevel="0" collapsed="false">
      <c r="B174" s="10"/>
      <c r="C174" s="10"/>
      <c r="D174" s="11"/>
      <c r="E174" s="11"/>
      <c r="F174" s="12" t="n">
        <f aca="false">IF(C174="",0,N(D174)*N(E174))</f>
        <v>0</v>
      </c>
      <c r="G174" s="11"/>
      <c r="H174" s="10"/>
      <c r="I174" s="13"/>
      <c r="J174" s="14" t="str">
        <f aca="false">IF(C174="","",IF(AND(H174="Equipaje de mano",N(G174)&gt;100),"Líquido &gt;100 ml en cabina",""))</f>
        <v/>
      </c>
    </row>
    <row r="175" customFormat="false" ht="15" hidden="false" customHeight="false" outlineLevel="0" collapsed="false">
      <c r="B175" s="10"/>
      <c r="C175" s="10"/>
      <c r="D175" s="11"/>
      <c r="E175" s="11"/>
      <c r="F175" s="12" t="n">
        <f aca="false">IF(C175="",0,N(D175)*N(E175))</f>
        <v>0</v>
      </c>
      <c r="G175" s="11"/>
      <c r="H175" s="10"/>
      <c r="I175" s="13"/>
      <c r="J175" s="14" t="str">
        <f aca="false">IF(C175="","",IF(AND(H175="Equipaje de mano",N(G175)&gt;100),"Líquido &gt;100 ml en cabina",""))</f>
        <v/>
      </c>
    </row>
    <row r="176" customFormat="false" ht="15" hidden="false" customHeight="false" outlineLevel="0" collapsed="false">
      <c r="B176" s="10"/>
      <c r="C176" s="10"/>
      <c r="D176" s="11"/>
      <c r="E176" s="11"/>
      <c r="F176" s="12" t="n">
        <f aca="false">IF(C176="",0,N(D176)*N(E176))</f>
        <v>0</v>
      </c>
      <c r="G176" s="11"/>
      <c r="H176" s="10"/>
      <c r="I176" s="13"/>
      <c r="J176" s="14" t="str">
        <f aca="false">IF(C176="","",IF(AND(H176="Equipaje de mano",N(G176)&gt;100),"Líquido &gt;100 ml en cabina",""))</f>
        <v/>
      </c>
    </row>
    <row r="177" customFormat="false" ht="15" hidden="false" customHeight="false" outlineLevel="0" collapsed="false">
      <c r="B177" s="10"/>
      <c r="C177" s="10"/>
      <c r="D177" s="11"/>
      <c r="E177" s="11"/>
      <c r="F177" s="12" t="n">
        <f aca="false">IF(C177="",0,N(D177)*N(E177))</f>
        <v>0</v>
      </c>
      <c r="G177" s="11"/>
      <c r="H177" s="10"/>
      <c r="I177" s="13"/>
      <c r="J177" s="14" t="str">
        <f aca="false">IF(C177="","",IF(AND(H177="Equipaje de mano",N(G177)&gt;100),"Líquido &gt;100 ml en cabina",""))</f>
        <v/>
      </c>
    </row>
    <row r="178" customFormat="false" ht="15" hidden="false" customHeight="false" outlineLevel="0" collapsed="false">
      <c r="B178" s="10"/>
      <c r="C178" s="10"/>
      <c r="D178" s="11"/>
      <c r="E178" s="11"/>
      <c r="F178" s="12" t="n">
        <f aca="false">IF(C178="",0,N(D178)*N(E178))</f>
        <v>0</v>
      </c>
      <c r="G178" s="11"/>
      <c r="H178" s="10"/>
      <c r="I178" s="13"/>
      <c r="J178" s="14" t="str">
        <f aca="false">IF(C178="","",IF(AND(H178="Equipaje de mano",N(G178)&gt;100),"Líquido &gt;100 ml en cabina",""))</f>
        <v/>
      </c>
    </row>
    <row r="179" customFormat="false" ht="15" hidden="false" customHeight="false" outlineLevel="0" collapsed="false">
      <c r="B179" s="10"/>
      <c r="C179" s="10"/>
      <c r="D179" s="11"/>
      <c r="E179" s="11"/>
      <c r="F179" s="12" t="n">
        <f aca="false">IF(C179="",0,N(D179)*N(E179))</f>
        <v>0</v>
      </c>
      <c r="G179" s="11"/>
      <c r="H179" s="10"/>
      <c r="I179" s="13"/>
      <c r="J179" s="14" t="str">
        <f aca="false">IF(C179="","",IF(AND(H179="Equipaje de mano",N(G179)&gt;100),"Líquido &gt;100 ml en cabina",""))</f>
        <v/>
      </c>
    </row>
    <row r="180" customFormat="false" ht="15" hidden="false" customHeight="false" outlineLevel="0" collapsed="false">
      <c r="B180" s="10"/>
      <c r="C180" s="10"/>
      <c r="D180" s="11"/>
      <c r="E180" s="11"/>
      <c r="F180" s="12" t="n">
        <f aca="false">IF(C180="",0,N(D180)*N(E180))</f>
        <v>0</v>
      </c>
      <c r="G180" s="11"/>
      <c r="H180" s="10"/>
      <c r="I180" s="13"/>
      <c r="J180" s="14" t="str">
        <f aca="false">IF(C180="","",IF(AND(H180="Equipaje de mano",N(G180)&gt;100),"Líquido &gt;100 ml en cabina",""))</f>
        <v/>
      </c>
    </row>
    <row r="181" customFormat="false" ht="15" hidden="false" customHeight="false" outlineLevel="0" collapsed="false">
      <c r="B181" s="10"/>
      <c r="C181" s="10"/>
      <c r="D181" s="11"/>
      <c r="E181" s="11"/>
      <c r="F181" s="12" t="n">
        <f aca="false">IF(C181="",0,N(D181)*N(E181))</f>
        <v>0</v>
      </c>
      <c r="G181" s="11"/>
      <c r="H181" s="10"/>
      <c r="I181" s="13"/>
      <c r="J181" s="14" t="str">
        <f aca="false">IF(C181="","",IF(AND(H181="Equipaje de mano",N(G181)&gt;100),"Líquido &gt;100 ml en cabina",""))</f>
        <v/>
      </c>
    </row>
    <row r="182" customFormat="false" ht="15" hidden="false" customHeight="false" outlineLevel="0" collapsed="false">
      <c r="B182" s="10"/>
      <c r="C182" s="10"/>
      <c r="D182" s="11"/>
      <c r="E182" s="11"/>
      <c r="F182" s="12" t="n">
        <f aca="false">IF(C182="",0,N(D182)*N(E182))</f>
        <v>0</v>
      </c>
      <c r="G182" s="11"/>
      <c r="H182" s="10"/>
      <c r="I182" s="13"/>
      <c r="J182" s="14" t="str">
        <f aca="false">IF(C182="","",IF(AND(H182="Equipaje de mano",N(G182)&gt;100),"Líquido &gt;100 ml en cabina",""))</f>
        <v/>
      </c>
    </row>
    <row r="183" customFormat="false" ht="15" hidden="false" customHeight="false" outlineLevel="0" collapsed="false">
      <c r="B183" s="10"/>
      <c r="C183" s="10"/>
      <c r="D183" s="11"/>
      <c r="E183" s="11"/>
      <c r="F183" s="12" t="n">
        <f aca="false">IF(C183="",0,N(D183)*N(E183))</f>
        <v>0</v>
      </c>
      <c r="G183" s="11"/>
      <c r="H183" s="10"/>
      <c r="I183" s="13"/>
      <c r="J183" s="14" t="str">
        <f aca="false">IF(C183="","",IF(AND(H183="Equipaje de mano",N(G183)&gt;100),"Líquido &gt;100 ml en cabina",""))</f>
        <v/>
      </c>
    </row>
    <row r="184" customFormat="false" ht="15" hidden="false" customHeight="false" outlineLevel="0" collapsed="false">
      <c r="B184" s="10"/>
      <c r="C184" s="10"/>
      <c r="D184" s="11"/>
      <c r="E184" s="11"/>
      <c r="F184" s="12" t="n">
        <f aca="false">IF(C184="",0,N(D184)*N(E184))</f>
        <v>0</v>
      </c>
      <c r="G184" s="11"/>
      <c r="H184" s="10"/>
      <c r="I184" s="13"/>
      <c r="J184" s="14" t="str">
        <f aca="false">IF(C184="","",IF(AND(H184="Equipaje de mano",N(G184)&gt;100),"Líquido &gt;100 ml en cabina",""))</f>
        <v/>
      </c>
    </row>
    <row r="185" customFormat="false" ht="15" hidden="false" customHeight="false" outlineLevel="0" collapsed="false">
      <c r="B185" s="10"/>
      <c r="C185" s="10"/>
      <c r="D185" s="11"/>
      <c r="E185" s="11"/>
      <c r="F185" s="12" t="n">
        <f aca="false">IF(C185="",0,N(D185)*N(E185))</f>
        <v>0</v>
      </c>
      <c r="G185" s="11"/>
      <c r="H185" s="10"/>
      <c r="I185" s="13"/>
      <c r="J185" s="14" t="str">
        <f aca="false">IF(C185="","",IF(AND(H185="Equipaje de mano",N(G185)&gt;100),"Líquido &gt;100 ml en cabina",""))</f>
        <v/>
      </c>
    </row>
    <row r="186" customFormat="false" ht="15" hidden="false" customHeight="false" outlineLevel="0" collapsed="false">
      <c r="B186" s="10"/>
      <c r="C186" s="10"/>
      <c r="D186" s="11"/>
      <c r="E186" s="11"/>
      <c r="F186" s="12" t="n">
        <f aca="false">IF(C186="",0,N(D186)*N(E186))</f>
        <v>0</v>
      </c>
      <c r="G186" s="11"/>
      <c r="H186" s="10"/>
      <c r="I186" s="13"/>
      <c r="J186" s="14" t="str">
        <f aca="false">IF(C186="","",IF(AND(H186="Equipaje de mano",N(G186)&gt;100),"Líquido &gt;100 ml en cabina",""))</f>
        <v/>
      </c>
    </row>
    <row r="187" customFormat="false" ht="15" hidden="false" customHeight="false" outlineLevel="0" collapsed="false">
      <c r="B187" s="10"/>
      <c r="C187" s="10"/>
      <c r="D187" s="11"/>
      <c r="E187" s="11"/>
      <c r="F187" s="12" t="n">
        <f aca="false">IF(C187="",0,N(D187)*N(E187))</f>
        <v>0</v>
      </c>
      <c r="G187" s="11"/>
      <c r="H187" s="10"/>
      <c r="I187" s="13"/>
      <c r="J187" s="14" t="str">
        <f aca="false">IF(C187="","",IF(AND(H187="Equipaje de mano",N(G187)&gt;100),"Líquido &gt;100 ml en cabina",""))</f>
        <v/>
      </c>
    </row>
    <row r="188" customFormat="false" ht="15" hidden="false" customHeight="false" outlineLevel="0" collapsed="false">
      <c r="B188" s="10"/>
      <c r="C188" s="10"/>
      <c r="D188" s="11"/>
      <c r="E188" s="11"/>
      <c r="F188" s="12" t="n">
        <f aca="false">IF(C188="",0,N(D188)*N(E188))</f>
        <v>0</v>
      </c>
      <c r="G188" s="11"/>
      <c r="H188" s="10"/>
      <c r="I188" s="13"/>
      <c r="J188" s="14" t="str">
        <f aca="false">IF(C188="","",IF(AND(H188="Equipaje de mano",N(G188)&gt;100),"Líquido &gt;100 ml en cabina",""))</f>
        <v/>
      </c>
    </row>
    <row r="189" customFormat="false" ht="15" hidden="false" customHeight="false" outlineLevel="0" collapsed="false">
      <c r="B189" s="10"/>
      <c r="C189" s="10"/>
      <c r="D189" s="11"/>
      <c r="E189" s="11"/>
      <c r="F189" s="12" t="n">
        <f aca="false">IF(C189="",0,N(D189)*N(E189))</f>
        <v>0</v>
      </c>
      <c r="G189" s="11"/>
      <c r="H189" s="10"/>
      <c r="I189" s="13"/>
      <c r="J189" s="14" t="str">
        <f aca="false">IF(C189="","",IF(AND(H189="Equipaje de mano",N(G189)&gt;100),"Líquido &gt;100 ml en cabina",""))</f>
        <v/>
      </c>
    </row>
    <row r="190" customFormat="false" ht="15" hidden="false" customHeight="false" outlineLevel="0" collapsed="false">
      <c r="B190" s="10"/>
      <c r="C190" s="10"/>
      <c r="D190" s="11"/>
      <c r="E190" s="11"/>
      <c r="F190" s="12" t="n">
        <f aca="false">IF(C190="",0,N(D190)*N(E190))</f>
        <v>0</v>
      </c>
      <c r="G190" s="11"/>
      <c r="H190" s="10"/>
      <c r="I190" s="13"/>
      <c r="J190" s="14" t="str">
        <f aca="false">IF(C190="","",IF(AND(H190="Equipaje de mano",N(G190)&gt;100),"Líquido &gt;100 ml en cabina",""))</f>
        <v/>
      </c>
    </row>
    <row r="191" customFormat="false" ht="15" hidden="false" customHeight="false" outlineLevel="0" collapsed="false">
      <c r="B191" s="10"/>
      <c r="C191" s="10"/>
      <c r="D191" s="11"/>
      <c r="E191" s="11"/>
      <c r="F191" s="12" t="n">
        <f aca="false">IF(C191="",0,N(D191)*N(E191))</f>
        <v>0</v>
      </c>
      <c r="G191" s="11"/>
      <c r="H191" s="10"/>
      <c r="I191" s="13"/>
      <c r="J191" s="14" t="str">
        <f aca="false">IF(C191="","",IF(AND(H191="Equipaje de mano",N(G191)&gt;100),"Líquido &gt;100 ml en cabina",""))</f>
        <v/>
      </c>
    </row>
    <row r="192" customFormat="false" ht="15" hidden="false" customHeight="false" outlineLevel="0" collapsed="false">
      <c r="B192" s="10"/>
      <c r="C192" s="10"/>
      <c r="D192" s="11"/>
      <c r="E192" s="11"/>
      <c r="F192" s="12" t="n">
        <f aca="false">IF(C192="",0,N(D192)*N(E192))</f>
        <v>0</v>
      </c>
      <c r="G192" s="11"/>
      <c r="H192" s="10"/>
      <c r="I192" s="13"/>
      <c r="J192" s="14" t="str">
        <f aca="false">IF(C192="","",IF(AND(H192="Equipaje de mano",N(G192)&gt;100),"Líquido &gt;100 ml en cabina",""))</f>
        <v/>
      </c>
    </row>
    <row r="193" customFormat="false" ht="15" hidden="false" customHeight="false" outlineLevel="0" collapsed="false">
      <c r="B193" s="10"/>
      <c r="C193" s="10"/>
      <c r="D193" s="11"/>
      <c r="E193" s="11"/>
      <c r="F193" s="12" t="n">
        <f aca="false">IF(C193="",0,N(D193)*N(E193))</f>
        <v>0</v>
      </c>
      <c r="G193" s="11"/>
      <c r="H193" s="10"/>
      <c r="I193" s="13"/>
      <c r="J193" s="14" t="str">
        <f aca="false">IF(C193="","",IF(AND(H193="Equipaje de mano",N(G193)&gt;100),"Líquido &gt;100 ml en cabina",""))</f>
        <v/>
      </c>
    </row>
    <row r="194" customFormat="false" ht="15" hidden="false" customHeight="false" outlineLevel="0" collapsed="false">
      <c r="B194" s="10"/>
      <c r="C194" s="10"/>
      <c r="D194" s="11"/>
      <c r="E194" s="11"/>
      <c r="F194" s="12" t="n">
        <f aca="false">IF(C194="",0,N(D194)*N(E194))</f>
        <v>0</v>
      </c>
      <c r="G194" s="11"/>
      <c r="H194" s="10"/>
      <c r="I194" s="13"/>
      <c r="J194" s="14" t="str">
        <f aca="false">IF(C194="","",IF(AND(H194="Equipaje de mano",N(G194)&gt;100),"Líquido &gt;100 ml en cabina",""))</f>
        <v/>
      </c>
    </row>
    <row r="195" customFormat="false" ht="15" hidden="false" customHeight="false" outlineLevel="0" collapsed="false">
      <c r="B195" s="10"/>
      <c r="C195" s="10"/>
      <c r="D195" s="11"/>
      <c r="E195" s="11"/>
      <c r="F195" s="12" t="n">
        <f aca="false">IF(C195="",0,N(D195)*N(E195))</f>
        <v>0</v>
      </c>
      <c r="G195" s="11"/>
      <c r="H195" s="10"/>
      <c r="I195" s="13"/>
      <c r="J195" s="14" t="str">
        <f aca="false">IF(C195="","",IF(AND(H195="Equipaje de mano",N(G195)&gt;100),"Líquido &gt;100 ml en cabina",""))</f>
        <v/>
      </c>
    </row>
    <row r="196" customFormat="false" ht="15" hidden="false" customHeight="false" outlineLevel="0" collapsed="false">
      <c r="B196" s="10"/>
      <c r="C196" s="10"/>
      <c r="D196" s="11"/>
      <c r="E196" s="11"/>
      <c r="F196" s="12" t="n">
        <f aca="false">IF(C196="",0,N(D196)*N(E196))</f>
        <v>0</v>
      </c>
      <c r="G196" s="11"/>
      <c r="H196" s="10"/>
      <c r="I196" s="13"/>
      <c r="J196" s="14" t="str">
        <f aca="false">IF(C196="","",IF(AND(H196="Equipaje de mano",N(G196)&gt;100),"Líquido &gt;100 ml en cabina",""))</f>
        <v/>
      </c>
    </row>
    <row r="197" customFormat="false" ht="15" hidden="false" customHeight="false" outlineLevel="0" collapsed="false">
      <c r="B197" s="10"/>
      <c r="C197" s="10"/>
      <c r="D197" s="11"/>
      <c r="E197" s="11"/>
      <c r="F197" s="12" t="n">
        <f aca="false">IF(C197="",0,N(D197)*N(E197))</f>
        <v>0</v>
      </c>
      <c r="G197" s="11"/>
      <c r="H197" s="10"/>
      <c r="I197" s="13"/>
      <c r="J197" s="14" t="str">
        <f aca="false">IF(C197="","",IF(AND(H197="Equipaje de mano",N(G197)&gt;100),"Líquido &gt;100 ml en cabina",""))</f>
        <v/>
      </c>
    </row>
    <row r="198" customFormat="false" ht="15" hidden="false" customHeight="false" outlineLevel="0" collapsed="false">
      <c r="B198" s="10"/>
      <c r="C198" s="10"/>
      <c r="D198" s="11"/>
      <c r="E198" s="11"/>
      <c r="F198" s="12" t="n">
        <f aca="false">IF(C198="",0,N(D198)*N(E198))</f>
        <v>0</v>
      </c>
      <c r="G198" s="11"/>
      <c r="H198" s="10"/>
      <c r="I198" s="13"/>
      <c r="J198" s="14" t="str">
        <f aca="false">IF(C198="","",IF(AND(H198="Equipaje de mano",N(G198)&gt;100),"Líquido &gt;100 ml en cabina",""))</f>
        <v/>
      </c>
    </row>
    <row r="199" customFormat="false" ht="15" hidden="false" customHeight="false" outlineLevel="0" collapsed="false">
      <c r="B199" s="10"/>
      <c r="C199" s="10"/>
      <c r="D199" s="11"/>
      <c r="E199" s="11"/>
      <c r="F199" s="12" t="n">
        <f aca="false">IF(C199="",0,N(D199)*N(E199))</f>
        <v>0</v>
      </c>
      <c r="G199" s="11"/>
      <c r="H199" s="10"/>
      <c r="I199" s="13"/>
      <c r="J199" s="14" t="str">
        <f aca="false">IF(C199="","",IF(AND(H199="Equipaje de mano",N(G199)&gt;100),"Líquido &gt;100 ml en cabina",""))</f>
        <v/>
      </c>
    </row>
    <row r="200" customFormat="false" ht="15" hidden="false" customHeight="false" outlineLevel="0" collapsed="false">
      <c r="B200" s="10"/>
      <c r="C200" s="10"/>
      <c r="D200" s="11"/>
      <c r="E200" s="11"/>
      <c r="F200" s="12" t="n">
        <f aca="false">IF(C200="",0,N(D200)*N(E200))</f>
        <v>0</v>
      </c>
      <c r="G200" s="11"/>
      <c r="H200" s="10"/>
      <c r="I200" s="13"/>
      <c r="J200" s="14" t="str">
        <f aca="false">IF(C200="","",IF(AND(H200="Equipaje de mano",N(G200)&gt;100),"Líquido &gt;100 ml en cabina",""))</f>
        <v/>
      </c>
    </row>
    <row r="201" customFormat="false" ht="15" hidden="false" customHeight="false" outlineLevel="0" collapsed="false">
      <c r="B201" s="10"/>
      <c r="C201" s="10"/>
      <c r="D201" s="11"/>
      <c r="E201" s="11"/>
      <c r="F201" s="12" t="n">
        <f aca="false">IF(C201="",0,N(D201)*N(E201))</f>
        <v>0</v>
      </c>
      <c r="G201" s="11"/>
      <c r="H201" s="10"/>
      <c r="I201" s="13"/>
      <c r="J201" s="14" t="str">
        <f aca="false">IF(C201="","",IF(AND(H201="Equipaje de mano",N(G201)&gt;100),"Líquido &gt;100 ml en cabina",""))</f>
        <v/>
      </c>
    </row>
    <row r="202" customFormat="false" ht="15" hidden="false" customHeight="false" outlineLevel="0" collapsed="false">
      <c r="B202" s="10"/>
      <c r="C202" s="10"/>
      <c r="D202" s="11"/>
      <c r="E202" s="11"/>
      <c r="F202" s="12" t="n">
        <f aca="false">IF(C202="",0,N(D202)*N(E202))</f>
        <v>0</v>
      </c>
      <c r="G202" s="11"/>
      <c r="H202" s="10"/>
      <c r="I202" s="13"/>
      <c r="J202" s="14" t="str">
        <f aca="false">IF(C202="","",IF(AND(H202="Equipaje de mano",N(G202)&gt;100),"Líquido &gt;100 ml en cabina",""))</f>
        <v/>
      </c>
    </row>
    <row r="203" customFormat="false" ht="15" hidden="false" customHeight="false" outlineLevel="0" collapsed="false">
      <c r="B203" s="10"/>
      <c r="C203" s="10"/>
      <c r="D203" s="11"/>
      <c r="E203" s="11"/>
      <c r="F203" s="12" t="n">
        <f aca="false">IF(C203="",0,N(D203)*N(E203))</f>
        <v>0</v>
      </c>
      <c r="G203" s="11"/>
      <c r="H203" s="10"/>
      <c r="I203" s="13"/>
      <c r="J203" s="14" t="str">
        <f aca="false">IF(C203="","",IF(AND(H203="Equipaje de mano",N(G203)&gt;100),"Líquido &gt;100 ml en cabina",""))</f>
        <v/>
      </c>
    </row>
    <row r="204" customFormat="false" ht="15" hidden="false" customHeight="false" outlineLevel="0" collapsed="false">
      <c r="B204" s="10"/>
      <c r="C204" s="10"/>
      <c r="D204" s="11"/>
      <c r="E204" s="11"/>
      <c r="F204" s="12" t="n">
        <f aca="false">IF(C204="",0,N(D204)*N(E204))</f>
        <v>0</v>
      </c>
      <c r="G204" s="11"/>
      <c r="H204" s="10"/>
      <c r="I204" s="13"/>
      <c r="J204" s="14" t="str">
        <f aca="false">IF(C204="","",IF(AND(H204="Equipaje de mano",N(G204)&gt;100),"Líquido &gt;100 ml en cabina",""))</f>
        <v/>
      </c>
    </row>
  </sheetData>
  <sheetProtection sheet="true" formatCells="false" formatColumns="false" formatRows="false" sort="false" autoFilter="false"/>
  <autoFilter ref="B4:J204"/>
  <mergeCells count="1">
    <mergeCell ref="B2:J2"/>
  </mergeCells>
  <conditionalFormatting sqref="J5:J204">
    <cfRule type="expression" priority="2" aboveAverage="0" equalAverage="0" bottom="0" percent="0" rank="0" text="" dxfId="8">
      <formula>J5&lt;&gt;""</formula>
    </cfRule>
  </conditionalFormatting>
  <conditionalFormatting sqref="I5:I204">
    <cfRule type="expression" priority="3" aboveAverage="0" equalAverage="0" bottom="0" percent="0" rank="0" text="" dxfId="9">
      <formula>I5&lt;&gt;""</formula>
    </cfRule>
  </conditionalFormatting>
  <dataValidations count="2">
    <dataValidation allowBlank="true" errorStyle="stop" operator="between" showDropDown="false" showErrorMessage="false" showInputMessage="false" sqref="B5:B204" type="list">
      <formula1>Listas!$A$2:$A$12</formula1>
      <formula2>0</formula2>
    </dataValidation>
    <dataValidation allowBlank="true" errorStyle="stop" operator="between" showDropDown="false" showErrorMessage="true" showInputMessage="false" sqref="H5:H204" type="list">
      <formula1>Listas!$B$2:$B$5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2"/>
    <col collapsed="false" customWidth="true" hidden="false" outlineLevel="0" max="3" min="3" style="0" width="16"/>
    <col collapsed="false" customWidth="true" hidden="false" outlineLevel="0" max="4" min="4" style="0" width="3"/>
    <col collapsed="false" customWidth="true" hidden="false" outlineLevel="0" max="5" min="5" style="0" width="24"/>
    <col collapsed="false" customWidth="true" hidden="false" outlineLevel="0" max="8" min="6" style="0" width="12"/>
  </cols>
  <sheetData>
    <row r="2" customFormat="false" ht="33.75" hidden="false" customHeight="true" outlineLevel="0" collapsed="false">
      <c r="B2" s="8" t="s">
        <v>50</v>
      </c>
      <c r="C2" s="8"/>
      <c r="D2" s="8"/>
      <c r="E2" s="8"/>
      <c r="F2" s="8"/>
      <c r="G2" s="8"/>
      <c r="H2" s="8"/>
    </row>
    <row r="3" customFormat="false" ht="15" hidden="false" customHeight="false" outlineLevel="0" collapsed="false">
      <c r="E3" s="3" t="s">
        <v>51</v>
      </c>
    </row>
    <row r="4" customFormat="false" ht="30" hidden="false" customHeight="true" outlineLevel="0" collapsed="false">
      <c r="B4" s="15" t="s">
        <v>52</v>
      </c>
      <c r="C4" s="16" t="n">
        <v>23</v>
      </c>
      <c r="E4" s="9" t="s">
        <v>17</v>
      </c>
      <c r="F4" s="9" t="s">
        <v>53</v>
      </c>
      <c r="G4" s="9" t="s">
        <v>54</v>
      </c>
    </row>
    <row r="5" customFormat="false" ht="15" hidden="false" customHeight="false" outlineLevel="0" collapsed="false">
      <c r="B5" s="15" t="s">
        <v>55</v>
      </c>
      <c r="C5" s="16" t="n">
        <v>10</v>
      </c>
      <c r="E5" s="17" t="s">
        <v>19</v>
      </c>
      <c r="F5" s="12" t="n">
        <f aca="false">COUNTIF(Equipaje!$B$5:$B$204,E5)</f>
        <v>1</v>
      </c>
      <c r="G5" s="12" t="n">
        <f aca="false">SUMIF(Equipaje!$B$5:$B$204,E5,Equipaje!$F$5:$F$204)</f>
        <v>30</v>
      </c>
    </row>
    <row r="6" customFormat="false" ht="15" hidden="false" customHeight="false" outlineLevel="0" collapsed="false">
      <c r="B6" s="15" t="s">
        <v>56</v>
      </c>
      <c r="C6" s="16" t="n">
        <v>3.5</v>
      </c>
      <c r="E6" s="17" t="s">
        <v>21</v>
      </c>
      <c r="F6" s="12" t="n">
        <f aca="false">COUNTIF(Equipaje!$B$5:$B$204,E6)</f>
        <v>1</v>
      </c>
      <c r="G6" s="12" t="n">
        <f aca="false">SUMIF(Equipaje!$B$5:$B$204,E6,Equipaje!$F$5:$F$204)</f>
        <v>750</v>
      </c>
    </row>
    <row r="7" customFormat="false" ht="15" hidden="false" customHeight="false" outlineLevel="0" collapsed="false">
      <c r="E7" s="17" t="s">
        <v>23</v>
      </c>
      <c r="F7" s="12" t="n">
        <f aca="false">COUNTIF(Equipaje!$B$5:$B$204,E7)</f>
        <v>1</v>
      </c>
      <c r="G7" s="12" t="n">
        <f aca="false">SUMIF(Equipaje!$B$5:$B$204,E7,Equipaje!$F$5:$F$204)</f>
        <v>700</v>
      </c>
    </row>
    <row r="8" customFormat="false" ht="15" hidden="false" customHeight="false" outlineLevel="0" collapsed="false">
      <c r="B8" s="15" t="s">
        <v>57</v>
      </c>
      <c r="C8" s="18" t="n">
        <f aca="false">SUMIF(Equipaje!$H$5:$H$204,"Facturada",Equipaje!$F$5:$F$204)/1000+N(C6)</f>
        <v>4.95</v>
      </c>
      <c r="E8" s="17" t="s">
        <v>25</v>
      </c>
      <c r="F8" s="12" t="n">
        <f aca="false">COUNTIF(Equipaje!$B$5:$B$204,E8)</f>
        <v>2</v>
      </c>
      <c r="G8" s="12" t="n">
        <f aca="false">SUMIF(Equipaje!$B$5:$B$204,E8,Equipaje!$F$5:$F$204)</f>
        <v>390</v>
      </c>
    </row>
    <row r="9" customFormat="false" ht="15" hidden="false" customHeight="false" outlineLevel="0" collapsed="false">
      <c r="B9" s="15" t="s">
        <v>58</v>
      </c>
      <c r="C9" s="18" t="n">
        <f aca="false">C4-C8</f>
        <v>18.05</v>
      </c>
      <c r="E9" s="17" t="s">
        <v>27</v>
      </c>
      <c r="F9" s="12" t="n">
        <f aca="false">COUNTIF(Equipaje!$B$5:$B$204,E9)</f>
        <v>1</v>
      </c>
      <c r="G9" s="12" t="n">
        <f aca="false">SUMIF(Equipaje!$B$5:$B$204,E9,Equipaje!$F$5:$F$204)</f>
        <v>80</v>
      </c>
    </row>
    <row r="10" customFormat="false" ht="15" hidden="false" customHeight="false" outlineLevel="0" collapsed="false">
      <c r="B10" s="15" t="s">
        <v>59</v>
      </c>
      <c r="C10" s="18" t="n">
        <f aca="false">SUMIF(Equipaje!$H$5:$H$204,"Equipaje de mano",Equipaje!$F$5:$F$204)/1000</f>
        <v>0.72</v>
      </c>
      <c r="E10" s="17" t="s">
        <v>28</v>
      </c>
      <c r="F10" s="12" t="n">
        <f aca="false">COUNTIF(Equipaje!$B$5:$B$204,E10)</f>
        <v>1</v>
      </c>
      <c r="G10" s="12" t="n">
        <f aca="false">SUMIF(Equipaje!$B$5:$B$204,E10,Equipaje!$F$5:$F$204)</f>
        <v>250</v>
      </c>
    </row>
    <row r="11" customFormat="false" ht="15" hidden="false" customHeight="false" outlineLevel="0" collapsed="false">
      <c r="B11" s="15" t="s">
        <v>60</v>
      </c>
      <c r="C11" s="18" t="n">
        <f aca="false">C5-C10</f>
        <v>9.28</v>
      </c>
      <c r="E11" s="17" t="s">
        <v>29</v>
      </c>
      <c r="F11" s="12" t="n">
        <f aca="false">COUNTIF(Equipaje!$B$5:$B$204,E11)</f>
        <v>0</v>
      </c>
      <c r="G11" s="12" t="n">
        <f aca="false">SUMIF(Equipaje!$B$5:$B$204,E11,Equipaje!$F$5:$F$204)</f>
        <v>0</v>
      </c>
    </row>
    <row r="12" customFormat="false" ht="15" hidden="false" customHeight="false" outlineLevel="0" collapsed="false">
      <c r="B12" s="15" t="s">
        <v>61</v>
      </c>
      <c r="C12" s="19" t="n">
        <f aca="false">COUNTA(Equipaje!$C$5:$C$204)</f>
        <v>7</v>
      </c>
      <c r="E12" s="17" t="s">
        <v>30</v>
      </c>
      <c r="F12" s="12" t="n">
        <f aca="false">COUNTIF(Equipaje!$B$5:$B$204,E12)</f>
        <v>0</v>
      </c>
      <c r="G12" s="12" t="n">
        <f aca="false">SUMIF(Equipaje!$B$5:$B$204,E12,Equipaje!$F$5:$F$204)</f>
        <v>0</v>
      </c>
    </row>
    <row r="13" customFormat="false" ht="15" hidden="false" customHeight="false" outlineLevel="0" collapsed="false">
      <c r="B13" s="15" t="s">
        <v>62</v>
      </c>
      <c r="C13" s="19" t="n">
        <f aca="false">COUNTIF(Equipaje!$I$5:$I$204,"&lt;&gt;")</f>
        <v>0</v>
      </c>
      <c r="E13" s="17" t="s">
        <v>31</v>
      </c>
      <c r="F13" s="12" t="n">
        <f aca="false">COUNTIF(Equipaje!$B$5:$B$204,E13)</f>
        <v>0</v>
      </c>
      <c r="G13" s="12" t="n">
        <f aca="false">SUMIF(Equipaje!$B$5:$B$204,E13,Equipaje!$F$5:$F$204)</f>
        <v>0</v>
      </c>
    </row>
    <row r="14" customFormat="false" ht="15" hidden="false" customHeight="false" outlineLevel="0" collapsed="false">
      <c r="B14" s="15" t="s">
        <v>63</v>
      </c>
      <c r="C14" s="19" t="n">
        <f aca="false">C12-C13</f>
        <v>7</v>
      </c>
      <c r="E14" s="17" t="s">
        <v>32</v>
      </c>
      <c r="F14" s="12" t="n">
        <f aca="false">COUNTIF(Equipaje!$B$5:$B$204,E14)</f>
        <v>0</v>
      </c>
      <c r="G14" s="12" t="n">
        <f aca="false">SUMIF(Equipaje!$B$5:$B$204,E14,Equipaje!$F$5:$F$204)</f>
        <v>0</v>
      </c>
    </row>
    <row r="15" customFormat="false" ht="15" hidden="false" customHeight="false" outlineLevel="0" collapsed="false">
      <c r="B15" s="15" t="s">
        <v>64</v>
      </c>
      <c r="C15" s="19" t="n">
        <f aca="false">COUNTIF(Equipaje!$J$5:$J$204,"Líquido &gt;100 ml en cabina")</f>
        <v>1</v>
      </c>
      <c r="E15" s="17" t="s">
        <v>33</v>
      </c>
      <c r="F15" s="12" t="n">
        <f aca="false">COUNTIF(Equipaje!$B$5:$B$204,E15)</f>
        <v>0</v>
      </c>
      <c r="G15" s="12" t="n">
        <f aca="false">SUMIF(Equipaje!$B$5:$B$204,E15,Equipaje!$F$5:$F$204)</f>
        <v>0</v>
      </c>
    </row>
    <row r="18" customFormat="false" ht="15" hidden="false" customHeight="true" outlineLevel="0" collapsed="false">
      <c r="B18" s="20" t="s">
        <v>65</v>
      </c>
      <c r="C18" s="20"/>
      <c r="D18" s="20"/>
      <c r="E18" s="20"/>
      <c r="F18" s="20"/>
      <c r="G18" s="20"/>
      <c r="H18" s="20"/>
    </row>
    <row r="19" customFormat="false" ht="15" hidden="false" customHeight="false" outlineLevel="0" collapsed="false">
      <c r="B19" s="20"/>
      <c r="C19" s="20"/>
      <c r="D19" s="20"/>
      <c r="E19" s="20"/>
      <c r="F19" s="20"/>
      <c r="G19" s="20"/>
      <c r="H19" s="20"/>
    </row>
    <row r="20" customFormat="false" ht="15" hidden="false" customHeight="false" outlineLevel="0" collapsed="false">
      <c r="B20" s="20"/>
      <c r="C20" s="20"/>
      <c r="D20" s="20"/>
      <c r="E20" s="20"/>
      <c r="F20" s="20"/>
      <c r="G20" s="20"/>
      <c r="H20" s="20"/>
    </row>
  </sheetData>
  <sheetProtection sheet="true" formatCells="false" formatColumns="false" formatRows="false" sort="false" autoFilter="false"/>
  <mergeCells count="2">
    <mergeCell ref="B2:H2"/>
    <mergeCell ref="B18:H20"/>
  </mergeCells>
  <conditionalFormatting sqref="C9">
    <cfRule type="expression" priority="2" aboveAverage="0" equalAverage="0" bottom="0" percent="0" rank="0" text="" dxfId="10">
      <formula>C9&lt;0</formula>
    </cfRule>
  </conditionalFormatting>
  <conditionalFormatting sqref="C11">
    <cfRule type="expression" priority="3" aboveAverage="0" equalAverage="0" bottom="0" percent="0" rank="0" text="" dxfId="10">
      <formula>C11&lt;0</formula>
    </cfRule>
  </conditionalFormatting>
  <conditionalFormatting sqref="C15">
    <cfRule type="expression" priority="4" aboveAverage="0" equalAverage="0" bottom="0" percent="0" rank="0" text="" dxfId="10">
      <formula>C15&gt;0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2026-08-11T15:34:10Z</dcterms:created>
  <dc:creator>openpyxl</dc:creator>
  <dc:description/>
  <dc:language>en-US</dc:language>
  <cp:lastModifiedBy/>
  <dcterms:modified xsi:type="dcterms:W3CDTF">2026-08-11T15:34:10Z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