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Mes" sheetId="3" state="visible" r:id="rId5"/>
    <sheet name="Objetivos y hábito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<sst xmlns="http://schemas.openxmlformats.org/spreadsheetml/2006/main" count="77" uniqueCount="77">
  <si>
    <t xml:space="preserve">Planificador mensual imprimible</t>
  </si>
  <si>
    <t xml:space="preserve">Plantilla gratuita de PlantillasDeCalculo.com</t>
  </si>
  <si>
    <t xml:space="preserve">CÓMO USARLA</t>
  </si>
  <si>
    <t xml:space="preserve">1.  En «Mes», pon el número de mes y el año. El calendario se dibuja solo.</t>
  </si>
  <si>
    <t xml:space="preserve">2.  Los días del mes anterior y del siguiente aparecen en gris para que no te confundas.</t>
  </si>
  <si>
    <t xml:space="preserve">3.  Escribe bajo cada día lo que tengas: citas, entregas, cumpleaños.</t>
  </si>
  <si>
    <t xml:space="preserve">4.  La hoja está preparada para imprimir en horizontal y colgarla en la nevera.</t>
  </si>
  <si>
    <t xml:space="preserve">5.  En «Objetivos y hábitos», marca hasta seis objetivos del mes y cómo sabrás que los has cumplido.</t>
  </si>
  <si>
    <t xml:space="preserve">6.  El seguimiento de hábitos se marca con una X y te da los días cumplidos y el porcentaje del mes.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</si>
  <si>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</si>
  <si>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</si>
  <si>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</si>
  <si>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</si>
  <si>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Cambiando solo el número del mes tienes el calendario del mes siguiente en blanco: no hace falta otra plantilla.</t>
  </si>
  <si>
    <t xml:space="preserve">El porcentaje de hábitos se calcula sobre los días reales del mes, así que en febrero sale bien.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</si>
  <si>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</si>
  <si>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</si>
  <si>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Mes</t>
  </si>
  <si>
    <t xml:space="preserve">PLANIFICADOR MENSUAL</t>
  </si>
  <si>
    <t xml:space="preserve">Mes (1-12)</t>
  </si>
  <si>
    <t xml:space="preserve">Año</t>
  </si>
  <si>
    <t xml:space="preserve">Primer día de la rejilla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</si>
  <si>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</si>
  <si>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</si>
  <si>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</si>
  <si>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</si>
  <si>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</si>
  <si>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Sábado</t>
  </si>
  <si>
    <t xml:space="preserve">Domingo</t>
  </si>
  <si>
    <t xml:space="preserve">OBJETIVOS DEL MES</t>
  </si>
  <si>
    <t xml:space="preserve">Objetivo</t>
  </si>
  <si>
    <t xml:space="preserve">Área</t>
  </si>
  <si>
    <t xml:space="preserve">Cómo sabré que lo he conseguido</t>
  </si>
  <si>
    <t xml:space="preserve">¿Logrado?</t>
  </si>
  <si>
    <t xml:space="preserve">Terminar el curso de Excel</t>
  </si>
  <si>
    <t xml:space="preserve">Formación</t>
  </si>
  <si>
    <t xml:space="preserve">Certificado descargado</t>
  </si>
  <si>
    <t xml:space="preserve">SEGUIMIENTO DE HÁBITOS</t>
  </si>
  <si>
    <t xml:space="preserve">días tiene este mes</t>
  </si>
  <si>
    <t xml:space="preserve">Marca con una X los días que lo cumples.</t>
  </si>
  <si>
    <t xml:space="preserve">Hábito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</si>
  <si>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</si>
  <si>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</si>
  <si>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</si>
  <si>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</si>
  <si>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</si>
  <si>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</si>
  <si>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</si>
  <si>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</si>
  <si>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</si>
  <si>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</si>
  <si>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</si>
  <si>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</si>
  <si>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</si>
  <si>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</si>
  <si>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</si>
  <si>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</si>
  <si>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</si>
  <si>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</si>
  <si>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</si>
  <si>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</si>
  <si>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</si>
  <si>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</si>
  <si>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</si>
  <si>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</si>
  <si>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</si>
  <si>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</si>
  <si>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</si>
  <si>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</si>
  <si>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</si>
  <si>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</si>
  <si>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</si>
  <si>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Días</t>
  </si>
  <si>
    <t xml:space="preserve">% del mes</t>
  </si>
  <si>
    <t xml:space="preserve">Hacer deporte</t>
  </si>
  <si>
    <t xml:space="preserve">Leer 20 minutos</t>
  </si>
  <si>
    <t xml:space="preserve">Beber 2 litros de agua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</si>
</sst>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dd/mm/yyyy"/>
    <numFmt numFmtId="167" formatCode="d"/>
    <numFmt numFmtId="168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4"/>
      <color rgb="FF0B4A2F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0B4A2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color rgb="FFC7CDD4"/>
        <sz val="12"/>
      </font>
      <fill>
        <patternFill>
          <bgColor rgb="FFF7F8F9"/>
        </patternFill>
      </fill>
    </dxf>
    <dxf>
      <fill>
        <patternFill>
          <bgColor rgb="FFF7F8F9"/>
        </patternFill>
      </fill>
    </dxf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7CDD4"/>
      <rgbColor rgb="FF808080"/>
      <rgbColor rgb="FF9999FF"/>
      <rgbColor rgb="FF993366"/>
      <rgbColor rgb="FFFFFDF2"/>
      <rgbColor rgb="FFF7F8F9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93300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</cols>
  <sheetData>
    <row r="1" customFormat="false" ht="15" hidden="false" customHeight="false" outlineLevel="0" collapsed="false">
      <c r="A1" s="0" t="s">
        <v>17</v>
      </c>
    </row>
    <row r="2" customFormat="false" ht="15" hidden="false" customHeight="false" outlineLevel="0" collapsed="false">
      <c r="A2" s="0" t="n">
        <v>1</v>
      </c>
    </row>
    <row r="3" customFormat="false" ht="15" hidden="false" customHeight="false" outlineLevel="0" collapsed="false">
      <c r="A3" s="0" t="n">
        <v>2</v>
      </c>
    </row>
    <row r="4" customFormat="false" ht="15" hidden="false" customHeight="false" outlineLevel="0" collapsed="false">
      <c r="A4" s="0" t="n">
        <v>3</v>
      </c>
    </row>
    <row r="5" customFormat="false" ht="15" hidden="false" customHeight="false" outlineLevel="0" collapsed="false">
      <c r="A5" s="0" t="n">
        <v>4</v>
      </c>
    </row>
    <row r="6" customFormat="false" ht="15" hidden="false" customHeight="false" outlineLevel="0" collapsed="false">
      <c r="A6" s="0" t="n">
        <v>5</v>
      </c>
    </row>
    <row r="7" customFormat="false" ht="15" hidden="false" customHeight="false" outlineLevel="0" collapsed="false">
      <c r="A7" s="0" t="n">
        <v>6</v>
      </c>
    </row>
    <row r="8" customFormat="false" ht="15" hidden="false" customHeight="false" outlineLevel="0" collapsed="false">
      <c r="A8" s="0" t="n">
        <v>7</v>
      </c>
    </row>
    <row r="9" customFormat="false" ht="15" hidden="false" customHeight="false" outlineLevel="0" collapsed="false">
      <c r="A9" s="0" t="n">
        <v>8</v>
      </c>
    </row>
    <row r="10" customFormat="false" ht="15" hidden="false" customHeight="false" outlineLevel="0" collapsed="false">
      <c r="A10" s="0" t="n">
        <v>9</v>
      </c>
    </row>
    <row r="11" customFormat="false" ht="15" hidden="false" customHeight="false" outlineLevel="0" collapsed="false">
      <c r="A11" s="0" t="n">
        <v>10</v>
      </c>
    </row>
    <row r="12" customFormat="false" ht="15" hidden="false" customHeight="false" outlineLevel="0" collapsed="false">
      <c r="A12" s="0" t="n">
        <v>11</v>
      </c>
    </row>
    <row r="13" customFormat="false" ht="15" hidden="false" customHeight="false" outlineLevel="0" collapsed="false">
      <c r="A13" s="0" t="n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20"/>
  </cols>
  <sheetData>
    <row r="2" customFormat="false" ht="33.75" hidden="false" customHeight="true" outlineLevel="0" collapsed="false">
      <c r="B2" s="8" t="s">
        <v>18</v>
      </c>
      <c r="C2" s="8"/>
      <c r="D2" s="8"/>
      <c r="E2" s="8"/>
      <c r="F2" s="8"/>
      <c r="G2" s="8"/>
      <c r="H2" s="8"/>
      <c r="I2" s="8"/>
    </row>
    <row r="4" customFormat="false" ht="17.35" hidden="false" customHeight="false" outlineLevel="0" collapsed="false">
      <c r="B4" s="9" t="s">
        <v>19</v>
      </c>
      <c r="C4" s="10" t="n">
        <v>9</v>
      </c>
      <c r="D4" s="9" t="s">
        <v>20</v>
      </c>
      <c r="E4" s="10" t="n">
        <v>2026</v>
      </c>
      <c r="G4" s="11" t="str">
        <f aca="false">IF(OR(C4="",E4=""),"",INDEX({"Enero";"Febrero";"Marzo";"Abril";"Mayo";"Junio";"Julio";"Agosto";"Septiembre";"Octubre";"Noviembre";"Diciembre"},C4)&amp;" "&amp;E4)</f>
        <v>Septiembre 2026</v>
      </c>
    </row>
    <row r="6" customFormat="false" ht="15" hidden="false" customHeight="false" outlineLevel="0" collapsed="false">
      <c r="B6" s="9" t="s">
        <v>21</v>
      </c>
      <c r="C6" s="12" t="n">
        <f aca="false">IF(OR(C4="",E4=""),"",DATE(E4,C4,1)-WEEKDAY(DATE(E4,C4,1),2)+1)</f>
        <v>46265</v>
      </c>
    </row>
    <row r="8" customFormat="false" ht="30" hidden="false" customHeight="true" outlineLevel="0" collapsed="false">
      <c r="B8" s="13" t="s">
        <v>22</v>
      </c>
      <c r="C8" s="13" t="s">
        <v>23</v>
      </c>
      <c r="D8" s="13" t="s">
        <v>24</v>
      </c>
      <c r="E8" s="13" t="s">
        <v>25</v>
      </c>
      <c r="F8" s="13" t="s">
        <v>26</v>
      </c>
      <c r="G8" s="13" t="s">
        <v>27</v>
      </c>
      <c r="H8" s="13" t="s">
        <v>28</v>
      </c>
    </row>
    <row r="9" customFormat="false" ht="18" hidden="false" customHeight="true" outlineLevel="0" collapsed="false">
      <c r="B9" s="14" t="n">
        <f aca="false">IF($C$6="","",$C$6+0)</f>
        <v>46265</v>
      </c>
      <c r="C9" s="14" t="n">
        <f aca="false">IF($C$6="","",$C$6+1)</f>
        <v>46266</v>
      </c>
      <c r="D9" s="14" t="n">
        <f aca="false">IF($C$6="","",$C$6+2)</f>
        <v>46267</v>
      </c>
      <c r="E9" s="14" t="n">
        <f aca="false">IF($C$6="","",$C$6+3)</f>
        <v>46268</v>
      </c>
      <c r="F9" s="14" t="n">
        <f aca="false">IF($C$6="","",$C$6+4)</f>
        <v>46269</v>
      </c>
      <c r="G9" s="14" t="n">
        <f aca="false">IF($C$6="","",$C$6+5)</f>
        <v>46270</v>
      </c>
      <c r="H9" s="14" t="n">
        <f aca="false">IF($C$6="","",$C$6+6)</f>
        <v>46271</v>
      </c>
    </row>
    <row r="10" customFormat="false" ht="57.75" hidden="false" customHeight="true" outlineLevel="0" collapsed="false">
      <c r="B10" s="15"/>
      <c r="C10" s="15"/>
      <c r="D10" s="15"/>
      <c r="E10" s="15"/>
      <c r="F10" s="15"/>
      <c r="G10" s="15"/>
      <c r="H10" s="15"/>
    </row>
    <row r="11" customFormat="false" ht="18" hidden="false" customHeight="true" outlineLevel="0" collapsed="false">
      <c r="B11" s="14" t="n">
        <f aca="false">IF($C$6="","",$C$6+7)</f>
        <v>46272</v>
      </c>
      <c r="C11" s="14" t="n">
        <f aca="false">IF($C$6="","",$C$6+8)</f>
        <v>46273</v>
      </c>
      <c r="D11" s="14" t="n">
        <f aca="false">IF($C$6="","",$C$6+9)</f>
        <v>46274</v>
      </c>
      <c r="E11" s="14" t="n">
        <f aca="false">IF($C$6="","",$C$6+10)</f>
        <v>46275</v>
      </c>
      <c r="F11" s="14" t="n">
        <f aca="false">IF($C$6="","",$C$6+11)</f>
        <v>46276</v>
      </c>
      <c r="G11" s="14" t="n">
        <f aca="false">IF($C$6="","",$C$6+12)</f>
        <v>46277</v>
      </c>
      <c r="H11" s="14" t="n">
        <f aca="false">IF($C$6="","",$C$6+13)</f>
        <v>46278</v>
      </c>
    </row>
    <row r="12" customFormat="false" ht="57.75" hidden="false" customHeight="true" outlineLevel="0" collapsed="false">
      <c r="B12" s="15"/>
      <c r="C12" s="15"/>
      <c r="D12" s="15"/>
      <c r="E12" s="15"/>
      <c r="F12" s="15"/>
      <c r="G12" s="15"/>
      <c r="H12" s="15"/>
    </row>
    <row r="13" customFormat="false" ht="18" hidden="false" customHeight="true" outlineLevel="0" collapsed="false">
      <c r="B13" s="14" t="n">
        <f aca="false">IF($C$6="","",$C$6+14)</f>
        <v>46279</v>
      </c>
      <c r="C13" s="14" t="n">
        <f aca="false">IF($C$6="","",$C$6+15)</f>
        <v>46280</v>
      </c>
      <c r="D13" s="14" t="n">
        <f aca="false">IF($C$6="","",$C$6+16)</f>
        <v>46281</v>
      </c>
      <c r="E13" s="14" t="n">
        <f aca="false">IF($C$6="","",$C$6+17)</f>
        <v>46282</v>
      </c>
      <c r="F13" s="14" t="n">
        <f aca="false">IF($C$6="","",$C$6+18)</f>
        <v>46283</v>
      </c>
      <c r="G13" s="14" t="n">
        <f aca="false">IF($C$6="","",$C$6+19)</f>
        <v>46284</v>
      </c>
      <c r="H13" s="14" t="n">
        <f aca="false">IF($C$6="","",$C$6+20)</f>
        <v>46285</v>
      </c>
    </row>
    <row r="14" customFormat="false" ht="57.75" hidden="false" customHeight="true" outlineLevel="0" collapsed="false">
      <c r="B14" s="15"/>
      <c r="C14" s="15"/>
      <c r="D14" s="15"/>
      <c r="E14" s="15"/>
      <c r="F14" s="15"/>
      <c r="G14" s="15"/>
      <c r="H14" s="15"/>
    </row>
    <row r="15" customFormat="false" ht="18" hidden="false" customHeight="true" outlineLevel="0" collapsed="false">
      <c r="B15" s="14" t="n">
        <f aca="false">IF($C$6="","",$C$6+21)</f>
        <v>46286</v>
      </c>
      <c r="C15" s="14" t="n">
        <f aca="false">IF($C$6="","",$C$6+22)</f>
        <v>46287</v>
      </c>
      <c r="D15" s="14" t="n">
        <f aca="false">IF($C$6="","",$C$6+23)</f>
        <v>46288</v>
      </c>
      <c r="E15" s="14" t="n">
        <f aca="false">IF($C$6="","",$C$6+24)</f>
        <v>46289</v>
      </c>
      <c r="F15" s="14" t="n">
        <f aca="false">IF($C$6="","",$C$6+25)</f>
        <v>46290</v>
      </c>
      <c r="G15" s="14" t="n">
        <f aca="false">IF($C$6="","",$C$6+26)</f>
        <v>46291</v>
      </c>
      <c r="H15" s="14" t="n">
        <f aca="false">IF($C$6="","",$C$6+27)</f>
        <v>46292</v>
      </c>
    </row>
    <row r="16" customFormat="false" ht="57.75" hidden="false" customHeight="true" outlineLevel="0" collapsed="false">
      <c r="B16" s="15"/>
      <c r="C16" s="15"/>
      <c r="D16" s="15"/>
      <c r="E16" s="15"/>
      <c r="F16" s="15"/>
      <c r="G16" s="15"/>
      <c r="H16" s="15"/>
    </row>
    <row r="17" customFormat="false" ht="18" hidden="false" customHeight="true" outlineLevel="0" collapsed="false">
      <c r="B17" s="14" t="n">
        <f aca="false">IF($C$6="","",$C$6+28)</f>
        <v>46293</v>
      </c>
      <c r="C17" s="14" t="n">
        <f aca="false">IF($C$6="","",$C$6+29)</f>
        <v>46294</v>
      </c>
      <c r="D17" s="14" t="n">
        <f aca="false">IF($C$6="","",$C$6+30)</f>
        <v>46295</v>
      </c>
      <c r="E17" s="14" t="n">
        <f aca="false">IF($C$6="","",$C$6+31)</f>
        <v>46296</v>
      </c>
      <c r="F17" s="14" t="n">
        <f aca="false">IF($C$6="","",$C$6+32)</f>
        <v>46297</v>
      </c>
      <c r="G17" s="14" t="n">
        <f aca="false">IF($C$6="","",$C$6+33)</f>
        <v>46298</v>
      </c>
      <c r="H17" s="14" t="n">
        <f aca="false">IF($C$6="","",$C$6+34)</f>
        <v>46299</v>
      </c>
    </row>
    <row r="18" customFormat="false" ht="57.75" hidden="false" customHeight="true" outlineLevel="0" collapsed="false">
      <c r="B18" s="15"/>
      <c r="C18" s="15"/>
      <c r="D18" s="15"/>
      <c r="E18" s="15"/>
      <c r="F18" s="15"/>
      <c r="G18" s="15"/>
      <c r="H18" s="15"/>
    </row>
    <row r="19" customFormat="false" ht="18" hidden="false" customHeight="true" outlineLevel="0" collapsed="false">
      <c r="B19" s="14" t="n">
        <f aca="false">IF($C$6="","",$C$6+35)</f>
        <v>46300</v>
      </c>
      <c r="C19" s="14" t="n">
        <f aca="false">IF($C$6="","",$C$6+36)</f>
        <v>46301</v>
      </c>
      <c r="D19" s="14" t="n">
        <f aca="false">IF($C$6="","",$C$6+37)</f>
        <v>46302</v>
      </c>
      <c r="E19" s="14" t="n">
        <f aca="false">IF($C$6="","",$C$6+38)</f>
        <v>46303</v>
      </c>
      <c r="F19" s="14" t="n">
        <f aca="false">IF($C$6="","",$C$6+39)</f>
        <v>46304</v>
      </c>
      <c r="G19" s="14" t="n">
        <f aca="false">IF($C$6="","",$C$6+40)</f>
        <v>46305</v>
      </c>
      <c r="H19" s="14" t="n">
        <f aca="false">IF($C$6="","",$C$6+41)</f>
        <v>46306</v>
      </c>
    </row>
    <row r="20" customFormat="false" ht="57.75" hidden="false" customHeight="true" outlineLevel="0" collapsed="false">
      <c r="B20" s="15"/>
      <c r="C20" s="15"/>
      <c r="D20" s="15"/>
      <c r="E20" s="15"/>
      <c r="F20" s="15"/>
      <c r="G20" s="15"/>
      <c r="H20" s="15"/>
    </row>
  </sheetData>
  <sheetProtection sheet="true" formatCells="false" formatColumns="false" formatRows="false" sort="false" autoFilter="false"/>
  <mergeCells count="1">
    <mergeCell ref="B2:I2"/>
  </mergeCells>
  <conditionalFormatting sqref="B9:H9">
    <cfRule type="expression" priority="2" aboveAverage="0" equalAverage="0" bottom="0" percent="0" rank="0" text="" dxfId="0">
      <formula>MONTH(B9)&lt;&gt;$C$4</formula>
    </cfRule>
  </conditionalFormatting>
  <conditionalFormatting sqref="B10:H10">
    <cfRule type="expression" priority="3" aboveAverage="0" equalAverage="0" bottom="0" percent="0" rank="0" text="" dxfId="1">
      <formula>MONTH(B9)&lt;&gt;$C$4</formula>
    </cfRule>
  </conditionalFormatting>
  <conditionalFormatting sqref="B11:H11">
    <cfRule type="expression" priority="4" aboveAverage="0" equalAverage="0" bottom="0" percent="0" rank="0" text="" dxfId="0">
      <formula>MONTH(B11)&lt;&gt;$C$4</formula>
    </cfRule>
  </conditionalFormatting>
  <conditionalFormatting sqref="B12:H12">
    <cfRule type="expression" priority="5" aboveAverage="0" equalAverage="0" bottom="0" percent="0" rank="0" text="" dxfId="1">
      <formula>MONTH(B11)&lt;&gt;$C$4</formula>
    </cfRule>
  </conditionalFormatting>
  <conditionalFormatting sqref="B13:H13">
    <cfRule type="expression" priority="6" aboveAverage="0" equalAverage="0" bottom="0" percent="0" rank="0" text="" dxfId="0">
      <formula>MONTH(B13)&lt;&gt;$C$4</formula>
    </cfRule>
  </conditionalFormatting>
  <conditionalFormatting sqref="B14:H14">
    <cfRule type="expression" priority="7" aboveAverage="0" equalAverage="0" bottom="0" percent="0" rank="0" text="" dxfId="1">
      <formula>MONTH(B13)&lt;&gt;$C$4</formula>
    </cfRule>
  </conditionalFormatting>
  <conditionalFormatting sqref="B15:H15">
    <cfRule type="expression" priority="8" aboveAverage="0" equalAverage="0" bottom="0" percent="0" rank="0" text="" dxfId="0">
      <formula>MONTH(B15)&lt;&gt;$C$4</formula>
    </cfRule>
  </conditionalFormatting>
  <conditionalFormatting sqref="B16:H16">
    <cfRule type="expression" priority="9" aboveAverage="0" equalAverage="0" bottom="0" percent="0" rank="0" text="" dxfId="1">
      <formula>MONTH(B15)&lt;&gt;$C$4</formula>
    </cfRule>
  </conditionalFormatting>
  <conditionalFormatting sqref="B17:H17">
    <cfRule type="expression" priority="10" aboveAverage="0" equalAverage="0" bottom="0" percent="0" rank="0" text="" dxfId="0">
      <formula>MONTH(B17)&lt;&gt;$C$4</formula>
    </cfRule>
  </conditionalFormatting>
  <conditionalFormatting sqref="B18:H18">
    <cfRule type="expression" priority="11" aboveAverage="0" equalAverage="0" bottom="0" percent="0" rank="0" text="" dxfId="1">
      <formula>MONTH(B17)&lt;&gt;$C$4</formula>
    </cfRule>
  </conditionalFormatting>
  <conditionalFormatting sqref="B19:H19">
    <cfRule type="expression" priority="12" aboveAverage="0" equalAverage="0" bottom="0" percent="0" rank="0" text="" dxfId="0">
      <formula>MONTH(B19)&lt;&gt;$C$4</formula>
    </cfRule>
  </conditionalFormatting>
  <conditionalFormatting sqref="B20:H20">
    <cfRule type="expression" priority="13" aboveAverage="0" equalAverage="0" bottom="0" percent="0" rank="0" text="" dxfId="1">
      <formula>MONTH(B19)&lt;&gt;$C$4</formula>
    </cfRule>
  </conditionalFormatting>
  <dataValidations count="1">
    <dataValidation allowBlank="true" errorStyle="stop" operator="between" showDropDown="false" showErrorMessage="true" showInputMessage="false" sqref="C4" type="list">
      <formula1>Listas!$A$2:$A$13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A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5" topLeftCell="C16" activePane="bottomRight" state="frozen"/>
      <selection pane="topLeft" activeCell="A1" activeCellId="0" sqref="A1"/>
      <selection pane="topRight" activeCell="C1" activeCellId="0" sqref="C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3" min="3" style="0" width="4"/>
    <col collapsed="false" customWidth="true" hidden="false" outlineLevel="0" max="34" min="34" style="0" width="9"/>
    <col collapsed="false" customWidth="true" hidden="false" outlineLevel="0" max="35" min="35" style="0" width="12"/>
  </cols>
  <sheetData>
    <row r="2" customFormat="false" ht="33.75" hidden="false" customHeight="true" outlineLevel="0" collapsed="false">
      <c r="B2" s="8" t="s">
        <v>29</v>
      </c>
      <c r="C2" s="8"/>
      <c r="D2" s="8"/>
      <c r="E2" s="8"/>
      <c r="F2" s="8"/>
      <c r="G2" s="8"/>
      <c r="H2" s="8"/>
      <c r="I2" s="8"/>
    </row>
    <row r="4" customFormat="false" ht="30" hidden="false" customHeight="true" outlineLevel="0" collapsed="false">
      <c r="B4" s="13" t="s">
        <v>30</v>
      </c>
      <c r="C4" s="13" t="s">
        <v>31</v>
      </c>
      <c r="D4" s="13" t="s">
        <v>32</v>
      </c>
      <c r="E4" s="13" t="s">
        <v>33</v>
      </c>
    </row>
    <row r="5" customFormat="false" ht="15" hidden="false" customHeight="false" outlineLevel="0" collapsed="false">
      <c r="B5" s="16" t="s">
        <v>34</v>
      </c>
      <c r="C5" s="16" t="s">
        <v>35</v>
      </c>
      <c r="D5" s="16" t="s">
        <v>36</v>
      </c>
      <c r="E5" s="16"/>
    </row>
    <row r="6" customFormat="false" ht="15" hidden="false" customHeight="false" outlineLevel="0" collapsed="false">
      <c r="B6" s="16"/>
      <c r="C6" s="16"/>
      <c r="D6" s="16"/>
      <c r="E6" s="16"/>
    </row>
    <row r="7" customFormat="false" ht="15" hidden="false" customHeight="false" outlineLevel="0" collapsed="false">
      <c r="B7" s="16"/>
      <c r="C7" s="16"/>
      <c r="D7" s="16"/>
      <c r="E7" s="16"/>
    </row>
    <row r="8" customFormat="false" ht="15" hidden="false" customHeight="false" outlineLevel="0" collapsed="false">
      <c r="B8" s="16"/>
      <c r="C8" s="16"/>
      <c r="D8" s="16"/>
      <c r="E8" s="16"/>
    </row>
    <row r="9" customFormat="false" ht="15" hidden="false" customHeight="false" outlineLevel="0" collapsed="false">
      <c r="B9" s="16"/>
      <c r="C9" s="16"/>
      <c r="D9" s="16"/>
      <c r="E9" s="16"/>
    </row>
    <row r="10" customFormat="false" ht="15" hidden="false" customHeight="false" outlineLevel="0" collapsed="false">
      <c r="B10" s="16"/>
      <c r="C10" s="16"/>
      <c r="D10" s="16"/>
      <c r="E10" s="16"/>
    </row>
    <row r="13" customFormat="false" ht="15" hidden="false" customHeight="false" outlineLevel="0" collapsed="false">
      <c r="B13" s="3" t="s">
        <v>37</v>
      </c>
      <c r="C13" s="17" t="n">
        <f aca="false">IF(OR(Mes!C4="",Mes!E4=""),"",DAY(DATE(Mes!E4,Mes!C4+1,1)-1))</f>
        <v>30</v>
      </c>
      <c r="D13" s="7" t="s">
        <v>38</v>
      </c>
    </row>
    <row r="14" customFormat="false" ht="15" hidden="false" customHeight="false" outlineLevel="0" collapsed="false">
      <c r="B14" s="7" t="s">
        <v>39</v>
      </c>
    </row>
    <row r="15" customFormat="false" ht="30" hidden="false" customHeight="true" outlineLevel="0" collapsed="false">
      <c r="B15" s="13" t="s">
        <v>40</v>
      </c>
      <c r="C15" s="13" t="s">
        <v>41</v>
      </c>
      <c r="D15" s="13" t="s">
        <v>42</v>
      </c>
      <c r="E15" s="13" t="s">
        <v>43</v>
      </c>
      <c r="F15" s="13" t="s">
        <v>44</v>
      </c>
      <c r="G15" s="13" t="s">
        <v>45</v>
      </c>
      <c r="H15" s="13" t="s">
        <v>46</v>
      </c>
      <c r="I15" s="13" t="s">
        <v>47</v>
      </c>
      <c r="J15" s="13" t="s">
        <v>48</v>
      </c>
      <c r="K15" s="13" t="s">
        <v>49</v>
      </c>
      <c r="L15" s="13" t="s">
        <v>50</v>
      </c>
      <c r="M15" s="13" t="s">
        <v>51</v>
      </c>
      <c r="N15" s="13" t="s">
        <v>52</v>
      </c>
      <c r="O15" s="13" t="s">
        <v>53</v>
      </c>
      <c r="P15" s="13" t="s">
        <v>54</v>
      </c>
      <c r="Q15" s="13" t="s">
        <v>55</v>
      </c>
      <c r="R15" s="13" t="s">
        <v>56</v>
      </c>
      <c r="S15" s="13" t="s">
        <v>57</v>
      </c>
      <c r="T15" s="13" t="s">
        <v>58</v>
      </c>
      <c r="U15" s="13" t="s">
        <v>59</v>
      </c>
      <c r="V15" s="13" t="s">
        <v>60</v>
      </c>
      <c r="W15" s="13" t="s">
        <v>61</v>
      </c>
      <c r="X15" s="13" t="s">
        <v>62</v>
      </c>
      <c r="Y15" s="13" t="s">
        <v>63</v>
      </c>
      <c r="Z15" s="13" t="s">
        <v>64</v>
      </c>
      <c r="AA15" s="13" t="s">
        <v>65</v>
      </c>
      <c r="AB15" s="13" t="s">
        <v>66</v>
      </c>
      <c r="AC15" s="13" t="s">
        <v>67</v>
      </c>
      <c r="AD15" s="13" t="s">
        <v>68</v>
      </c>
      <c r="AE15" s="13" t="s">
        <v>69</v>
      </c>
      <c r="AF15" s="13" t="s">
        <v>70</v>
      </c>
      <c r="AG15" s="13" t="s">
        <v>71</v>
      </c>
      <c r="AH15" s="13" t="s">
        <v>72</v>
      </c>
      <c r="AI15" s="13" t="s">
        <v>73</v>
      </c>
    </row>
    <row r="16" customFormat="false" ht="15" hidden="false" customHeight="false" outlineLevel="0" collapsed="false">
      <c r="B16" s="16" t="s">
        <v>74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7" t="n">
        <f aca="false">IF(B16="","",COUNTIF(C16:AG16,"X"))</f>
        <v>0</v>
      </c>
      <c r="AI16" s="19" t="n">
        <f aca="false">IF(OR(B16="",$C$13=0),"",AH16/$C$13)</f>
        <v>0</v>
      </c>
    </row>
    <row r="17" customFormat="false" ht="15" hidden="false" customHeight="false" outlineLevel="0" collapsed="false">
      <c r="B17" s="16" t="s">
        <v>75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7" t="n">
        <f aca="false">IF(B17="","",COUNTIF(C17:AG17,"X"))</f>
        <v>0</v>
      </c>
      <c r="AI17" s="19" t="n">
        <f aca="false">IF(OR(B17="",$C$13=0),"",AH17/$C$13)</f>
        <v>0</v>
      </c>
    </row>
    <row r="18" customFormat="false" ht="15" hidden="false" customHeight="false" outlineLevel="0" collapsed="false">
      <c r="B18" s="16" t="s">
        <v>76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7" t="n">
        <f aca="false">IF(B18="","",COUNTIF(C18:AG18,"X"))</f>
        <v>0</v>
      </c>
      <c r="AI18" s="19" t="n">
        <f aca="false">IF(OR(B18="",$C$13=0),"",AH18/$C$13)</f>
        <v>0</v>
      </c>
    </row>
    <row r="19" customFormat="false" ht="15" hidden="false" customHeight="false" outlineLevel="0" collapsed="false">
      <c r="B19" s="16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7" t="str">
        <f aca="false">IF(B19="","",COUNTIF(C19:AG19,"X"))</f>
        <v/>
      </c>
      <c r="AI19" s="19" t="str">
        <f aca="false">IF(OR(B19="",$C$13=0),"",AH19/$C$13)</f>
        <v/>
      </c>
    </row>
    <row r="20" customFormat="false" ht="15" hidden="false" customHeight="false" outlineLevel="0" collapsed="false">
      <c r="B20" s="16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7" t="str">
        <f aca="false">IF(B20="","",COUNTIF(C20:AG20,"X"))</f>
        <v/>
      </c>
      <c r="AI20" s="19" t="str">
        <f aca="false">IF(OR(B20="",$C$13=0),"",AH20/$C$13)</f>
        <v/>
      </c>
    </row>
    <row r="21" customFormat="false" ht="15" hidden="false" customHeight="false" outlineLevel="0" collapsed="false">
      <c r="B21" s="16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7" t="str">
        <f aca="false">IF(B21="","",COUNTIF(C21:AG21,"X"))</f>
        <v/>
      </c>
      <c r="AI21" s="19" t="str">
        <f aca="false">IF(OR(B21="",$C$13=0),"",AH21/$C$13)</f>
        <v/>
      </c>
    </row>
    <row r="22" customFormat="false" ht="15" hidden="false" customHeight="false" outlineLevel="0" collapsed="false">
      <c r="B22" s="16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7" t="str">
        <f aca="false">IF(B22="","",COUNTIF(C22:AG22,"X"))</f>
        <v/>
      </c>
      <c r="AI22" s="19" t="str">
        <f aca="false">IF(OR(B22="",$C$13=0),"",AH22/$C$13)</f>
        <v/>
      </c>
    </row>
    <row r="23" customFormat="false" ht="15" hidden="false" customHeight="false" outlineLevel="0" collapsed="false">
      <c r="B23" s="16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7" t="str">
        <f aca="false">IF(B23="","",COUNTIF(C23:AG23,"X"))</f>
        <v/>
      </c>
      <c r="AI23" s="19" t="str">
        <f aca="false">IF(OR(B23="",$C$13=0),"",AH23/$C$13)</f>
        <v/>
      </c>
    </row>
    <row r="24" customFormat="false" ht="15" hidden="false" customHeight="false" outlineLevel="0" collapsed="false">
      <c r="B24" s="1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7" t="str">
        <f aca="false">IF(B24="","",COUNTIF(C24:AG24,"X"))</f>
        <v/>
      </c>
      <c r="AI24" s="19" t="str">
        <f aca="false">IF(OR(B24="",$C$13=0),"",AH24/$C$13)</f>
        <v/>
      </c>
    </row>
    <row r="25" customFormat="false" ht="15" hidden="false" customHeight="false" outlineLevel="0" collapsed="false">
      <c r="B25" s="16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7" t="str">
        <f aca="false">IF(B25="","",COUNTIF(C25:AG25,"X"))</f>
        <v/>
      </c>
      <c r="AI25" s="19" t="str">
        <f aca="false">IF(OR(B25="",$C$13=0),"",AH25/$C$13)</f>
        <v/>
      </c>
    </row>
    <row r="26" customFormat="false" ht="15" hidden="false" customHeight="false" outlineLevel="0" collapsed="false">
      <c r="B26" s="16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7" t="str">
        <f aca="false">IF(B26="","",COUNTIF(C26:AG26,"X"))</f>
        <v/>
      </c>
      <c r="AI26" s="19" t="str">
        <f aca="false">IF(OR(B26="",$C$13=0),"",AH26/$C$13)</f>
        <v/>
      </c>
    </row>
    <row r="27" customFormat="false" ht="15" hidden="false" customHeight="false" outlineLevel="0" collapsed="false">
      <c r="B27" s="16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7" t="str">
        <f aca="false">IF(B27="","",COUNTIF(C27:AG27,"X"))</f>
        <v/>
      </c>
      <c r="AI27" s="19" t="str">
        <f aca="false">IF(OR(B27="",$C$13=0),"",AH27/$C$13)</f>
        <v/>
      </c>
    </row>
  </sheetData>
  <sheetProtection sheet="true" formatCells="false" formatColumns="false" formatRows="false" sort="false" autoFilter="false"/>
  <mergeCells count="1">
    <mergeCell ref="B2:I2"/>
  </mergeCells>
  <conditionalFormatting sqref="E5:E10">
    <cfRule type="expression" priority="2" aboveAverage="0" equalAverage="0" bottom="0" percent="0" rank="0" text="" dxfId="2">
      <formula>E5&lt;&gt;""</formula>
    </cfRule>
  </conditionalFormatting>
  <conditionalFormatting sqref="C16:AG27">
    <cfRule type="expression" priority="3" aboveAverage="0" equalAverage="0" bottom="0" percent="0" rank="0" text="" dxfId="2">
      <formula>C16="X"</formula>
    </cfRule>
  </conditionalFormatting>
  <conditionalFormatting sqref="AI16:AI27">
    <cfRule type="dataBar" priority="4">
      <dataBar showValue="1" minLength="10" maxLength="90">
        <cfvo type="num" val="0"/>
        <cfvo type="num" val="1"/>
        <color rgb="FF16A34A"/>
      </dataBar>
      <extLst>
        <ext xmlns:x14="http://schemas.microsoft.com/office/spreadsheetml/2009/9/main" uri="{B025F937-C7B1-47D3-B67F-A62EFF666E3E}">
          <x14:id>{AB64A0D9-40AB-42A0-B03E-98F020F53145}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B64A0D9-40AB-42A0-B03E-98F020F53145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16A34A"/>
              <x14:axisColor rgb="FF000000"/>
            </x14:dataBar>
          </x14:cfRule>
          <xm:sqref>AI16:AI27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2026-08-11T14:52:36Z</dcterms:created>
  <dc:creator>openpyxl</dc:creator>
  <dc:description/>
  <dc:language>en-US</dc:language>
  <cp:lastModifiedBy/>
  <dcterms:modified xsi:type="dcterms:W3CDTF">2026-08-11T14:52:36Z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