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Activos" sheetId="2" state="visible" r:id="rId2"/>
    <sheet xmlns:r="http://schemas.openxmlformats.org/officeDocument/2006/relationships" name="Pasivos" sheetId="3" state="visible" r:id="rId3"/>
    <sheet xmlns:r="http://schemas.openxmlformats.org/officeDocument/2006/relationships" name="Evolución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 &quot;€&quot;"/>
    <numFmt numFmtId="165" formatCode="0.0%"/>
    <numFmt numFmtId="166" formatCode="yyyy-mm-dd"/>
    <numFmt numFmtId="167" formatCode="mmm-yyyy"/>
    <numFmt numFmtId="168" formatCode="0.0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i val="1"/>
      <color rgb="006B7280"/>
      <sz val="9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D1FAE5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0" fillId="6" borderId="0" applyAlignment="1" pivotButton="0" quotePrefix="0" xfId="0">
      <alignment horizontal="center" vertical="center" wrapText="1"/>
    </xf>
    <xf numFmtId="164" fontId="11" fillId="6" borderId="0" applyAlignment="1" pivotButton="0" quotePrefix="0" xfId="0">
      <alignment horizontal="center" vertical="center"/>
    </xf>
    <xf numFmtId="165" fontId="11" fillId="6" borderId="0" applyAlignment="1" pivotButton="0" quotePrefix="0" xfId="0">
      <alignment horizontal="center" vertical="center"/>
    </xf>
    <xf numFmtId="168" fontId="11" fillId="6" borderId="0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164" fontId="6" fillId="5" borderId="1" applyAlignment="1" applyProtection="1" pivotButton="0" quotePrefix="0" xfId="0">
      <alignment vertical="center"/>
      <protection locked="0" hidden="0"/>
    </xf>
    <xf numFmtId="0" fontId="9" fillId="0" borderId="1" applyAlignment="1" pivotButton="0" quotePrefix="0" xfId="0">
      <alignment horizontal="center" vertical="center"/>
    </xf>
    <xf numFmtId="165" fontId="6" fillId="5" borderId="1" applyAlignment="1" applyProtection="1" pivotButton="0" quotePrefix="0" xfId="0">
      <alignment horizontal="center" vertical="center"/>
      <protection locked="0" hidden="0"/>
    </xf>
    <xf numFmtId="167" fontId="7" fillId="0" borderId="1" applyAlignment="1" pivotButton="0" quotePrefix="0" xfId="0">
      <alignment horizontal="center" vertical="center"/>
    </xf>
    <xf numFmtId="164" fontId="7" fillId="0" borderId="1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vertical="center"/>
    </xf>
    <xf numFmtId="165" fontId="7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164" fontId="4" fillId="3" borderId="1" applyAlignment="1" pivotButton="0" quotePrefix="0" xfId="0">
      <alignment vertical="center"/>
    </xf>
    <xf numFmtId="165" fontId="4" fillId="3" borderId="1" applyAlignment="1" pivotButton="0" quotePrefix="0" xfId="0">
      <alignment vertical="center"/>
    </xf>
    <xf numFmtId="0" fontId="6" fillId="5" borderId="1" applyAlignment="1" applyProtection="1" pivotButton="0" quotePrefix="0" xfId="0">
      <alignment vertical="center"/>
      <protection locked="0" hidden="0"/>
    </xf>
    <xf numFmtId="0" fontId="6" fillId="5" borderId="1" applyAlignment="1" applyProtection="1" pivotButton="0" quotePrefix="0" xfId="0">
      <alignment horizontal="center" vertical="center"/>
      <protection locked="0" hidden="0"/>
    </xf>
    <xf numFmtId="0" fontId="8" fillId="0" borderId="0" applyAlignment="1" pivotButton="0" quotePrefix="0" xfId="0">
      <alignment vertical="center"/>
    </xf>
    <xf numFmtId="3" fontId="7" fillId="0" borderId="1" applyAlignment="1" pivotButton="0" quotePrefix="0" xfId="0">
      <alignment horizontal="center" vertical="center"/>
    </xf>
    <xf numFmtId="167" fontId="6" fillId="5" borderId="1" applyAlignment="1" applyProtection="1" pivotButton="0" quotePrefix="0" xfId="0">
      <alignment horizontal="center" vertical="center"/>
      <protection locked="0" hidden="0"/>
    </xf>
    <xf numFmtId="164" fontId="9" fillId="0" borderId="1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ill>
        <patternFill patternType="solid">
          <fgColor rgb="00F4FAF6"/>
          <bgColor rgb="00F4FA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Activos por categoría</a:t>
            </a:r>
          </a:p>
        </rich>
      </tx>
    </title>
    <plotArea>
      <pieChart>
        <varyColors val="1"/>
        <ser>
          <idx val="0"/>
          <order val="0"/>
          <tx>
            <strRef>
              <f>'Panel'!C18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'Panel'!$B$18:$B$23</f>
            </numRef>
          </cat>
          <val>
            <numRef>
              <f>'Panel'!$C$19:$C$23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Patrimonio neto: últimos 12 registros</a:t>
            </a:r>
          </a:p>
        </rich>
      </tx>
    </title>
    <plotArea>
      <lineChart>
        <grouping val="standard"/>
        <ser>
          <idx val="0"/>
          <order val="0"/>
          <tx>
            <strRef>
              <f>'Panel'!E38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'Panel'!$B$39:$B$50</f>
            </numRef>
          </cat>
          <val>
            <numRef>
              <f>'Panel'!$E$39:$E$50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15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37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4A2F"/>
    <outlinePr summaryBelow="1" summaryRight="1"/>
    <pageSetUpPr fitToPage="1"/>
  </sheetPr>
  <dimension ref="B2:G50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24" customWidth="1" min="2" max="2"/>
    <col width="16" customWidth="1" min="3" max="3"/>
    <col width="14" customWidth="1" min="4" max="4"/>
    <col width="22" customWidth="1" min="5" max="5"/>
    <col width="16" customWidth="1" min="6" max="6"/>
    <col width="14" customWidth="1" min="7" max="7"/>
    <col width="3" customWidth="1" min="8" max="8"/>
  </cols>
  <sheetData>
    <row r="2" ht="34" customHeight="1">
      <c r="B2" s="1" t="inlineStr">
        <is>
          <t>Panel de patrimonio neto</t>
        </is>
      </c>
      <c r="C2" s="2" t="n"/>
      <c r="D2" s="2" t="n"/>
      <c r="E2" s="2" t="n"/>
      <c r="F2" s="2" t="n"/>
      <c r="G2" s="2" t="n"/>
    </row>
    <row r="3">
      <c r="B3" s="3" t="inlineStr">
        <is>
          <t>Resumen automático de tus hojas Activos, Pasivos y Evolución. Los ejemplos son ficticios.</t>
        </is>
      </c>
    </row>
    <row r="5" ht="28" customHeight="1">
      <c r="B5" s="4" t="inlineStr">
        <is>
          <t>TOTAL ACTIVOS</t>
        </is>
      </c>
      <c r="D5" s="4" t="inlineStr">
        <is>
          <t>TOTAL PASIVOS</t>
        </is>
      </c>
      <c r="F5" s="4" t="inlineStr">
        <is>
          <t>PATRIMONIO NETO</t>
        </is>
      </c>
    </row>
    <row r="6" ht="38" customHeight="1">
      <c r="B6" s="5">
        <f>Activos!D5</f>
        <v/>
      </c>
      <c r="D6" s="5">
        <f>Pasivos!D5</f>
        <v/>
      </c>
      <c r="F6" s="5">
        <f>B6-D6</f>
        <v/>
      </c>
    </row>
    <row r="8" ht="28" customHeight="1">
      <c r="B8" s="4" t="inlineStr">
        <is>
          <t>RATIO DE ENDEUDAMIENTO</t>
        </is>
      </c>
      <c r="D8" s="4" t="inlineStr">
        <is>
          <t>VARIACIÓN DESDE EL PRIMER REGISTRO</t>
        </is>
      </c>
      <c r="F8" s="4" t="inlineStr">
        <is>
          <t>COLCHÓN DE LIQUIDEZ (MESES)</t>
        </is>
      </c>
    </row>
    <row r="9" ht="38" customHeight="1">
      <c r="B9" s="6">
        <f>IF(B6&gt;0,D6/B6,0)</f>
        <v/>
      </c>
      <c r="D9" s="5">
        <f>IF(COUNT('Evolución'!$B$8:$B$43)&lt;2,0,INDEX('Evolución'!$E$8:$E$43,COUNT('Evolución'!$B$8:$B$43))-INDEX('Evolución'!$E$8:$E$43,1))</f>
        <v/>
      </c>
      <c r="F9" s="7">
        <f>IF(D12&gt;0,SUMIF(Activos!H8:H47,"Alta",Activos!D8:D47)/D12,0)</f>
        <v/>
      </c>
    </row>
    <row r="11">
      <c r="B11" s="8" t="inlineStr">
        <is>
          <t>PARÁMETROS EDITABLES</t>
        </is>
      </c>
    </row>
    <row r="12">
      <c r="B12" s="9" t="inlineStr">
        <is>
          <t>Gastos mensuales del hogar</t>
        </is>
      </c>
      <c r="D12" s="10" t="n">
        <v>1800</v>
      </c>
      <c r="E12" s="9" t="inlineStr">
        <is>
          <t>Nivel de endeudamiento</t>
        </is>
      </c>
      <c r="G12" s="11">
        <f>IF(B9&gt;=D14,"Alto",IF(B9&gt;=D13,"Moderado","Bajo"))</f>
        <v/>
      </c>
    </row>
    <row r="13">
      <c r="B13" s="9" t="inlineStr">
        <is>
          <t>Endeudamiento moderado desde</t>
        </is>
      </c>
      <c r="D13" s="12" t="n">
        <v>0.3</v>
      </c>
      <c r="E13" s="9" t="inlineStr">
        <is>
          <t>Último registro mensual</t>
        </is>
      </c>
      <c r="G13" s="13">
        <f>IF(COUNT('Evolución'!$B$8:$B$43)=0,"",MAX('Evolución'!$B$8:$B$43))</f>
        <v/>
      </c>
    </row>
    <row r="14">
      <c r="B14" s="9" t="inlineStr">
        <is>
          <t>Endeudamiento alto desde</t>
        </is>
      </c>
      <c r="D14" s="12" t="n">
        <v>0.5</v>
      </c>
      <c r="E14" s="9" t="inlineStr">
        <is>
          <t>Dif. con el último registro</t>
        </is>
      </c>
      <c r="G14" s="14">
        <f>IF(COUNT('Evolución'!$B$8:$B$43)=0,0,F6-INDEX('Evolución'!$E$8:$E$43,COUNT('Evolución'!$B$8:$B$43)))</f>
        <v/>
      </c>
    </row>
    <row r="16">
      <c r="B16" s="8" t="inlineStr">
        <is>
          <t>ACTIVOS POR CATEGORÍA</t>
        </is>
      </c>
    </row>
    <row r="17" ht="26" customHeight="1">
      <c r="B17" s="15" t="inlineStr">
        <is>
          <t>Categoría</t>
        </is>
      </c>
      <c r="C17" s="15" t="inlineStr">
        <is>
          <t>Importe</t>
        </is>
      </c>
      <c r="D17" s="15" t="inlineStr">
        <is>
          <t>% del activo</t>
        </is>
      </c>
    </row>
    <row r="18">
      <c r="B18" s="16" t="inlineStr">
        <is>
          <t>Efectivo y cuentas</t>
        </is>
      </c>
      <c r="C18" s="14">
        <f>SUMIF(Activos!$C$8:$C$47,B18,Activos!$D$8:$D$47)</f>
        <v/>
      </c>
      <c r="D18" s="17">
        <f>IF($C$25&gt;0,C18/$C$25,0)</f>
        <v/>
      </c>
    </row>
    <row r="19">
      <c r="B19" s="16" t="inlineStr">
        <is>
          <t>Inversiones</t>
        </is>
      </c>
      <c r="C19" s="14">
        <f>SUMIF(Activos!$C$8:$C$47,B19,Activos!$D$8:$D$47)</f>
        <v/>
      </c>
      <c r="D19" s="17">
        <f>IF($C$25&gt;0,C19/$C$25,0)</f>
        <v/>
      </c>
    </row>
    <row r="20">
      <c r="B20" s="16" t="inlineStr">
        <is>
          <t>Pensiones y planes</t>
        </is>
      </c>
      <c r="C20" s="14">
        <f>SUMIF(Activos!$C$8:$C$47,B20,Activos!$D$8:$D$47)</f>
        <v/>
      </c>
      <c r="D20" s="17">
        <f>IF($C$25&gt;0,C20/$C$25,0)</f>
        <v/>
      </c>
    </row>
    <row r="21">
      <c r="B21" s="16" t="inlineStr">
        <is>
          <t>Inmuebles</t>
        </is>
      </c>
      <c r="C21" s="14">
        <f>SUMIF(Activos!$C$8:$C$47,B21,Activos!$D$8:$D$47)</f>
        <v/>
      </c>
      <c r="D21" s="17">
        <f>IF($C$25&gt;0,C21/$C$25,0)</f>
        <v/>
      </c>
    </row>
    <row r="22">
      <c r="B22" s="16" t="inlineStr">
        <is>
          <t>Vehículos</t>
        </is>
      </c>
      <c r="C22" s="14">
        <f>SUMIF(Activos!$C$8:$C$47,B22,Activos!$D$8:$D$47)</f>
        <v/>
      </c>
      <c r="D22" s="17">
        <f>IF($C$25&gt;0,C22/$C$25,0)</f>
        <v/>
      </c>
    </row>
    <row r="23">
      <c r="B23" s="16" t="inlineStr">
        <is>
          <t>Otros bienes</t>
        </is>
      </c>
      <c r="C23" s="14">
        <f>SUMIF(Activos!$C$8:$C$47,B23,Activos!$D$8:$D$47)</f>
        <v/>
      </c>
      <c r="D23" s="17">
        <f>IF($C$25&gt;0,C23/$C$25,0)</f>
        <v/>
      </c>
    </row>
    <row r="24">
      <c r="B24" s="18" t="inlineStr">
        <is>
          <t>Sin clasificar</t>
        </is>
      </c>
      <c r="C24" s="14">
        <f>C25-SUM(C18:C23)</f>
        <v/>
      </c>
      <c r="D24" s="17">
        <f>IF($C$25&gt;0,C24/$C$25,0)</f>
        <v/>
      </c>
    </row>
    <row r="25">
      <c r="B25" s="9" t="inlineStr">
        <is>
          <t>TOTAL</t>
        </is>
      </c>
      <c r="C25" s="19">
        <f>Activos!D5</f>
        <v/>
      </c>
      <c r="D25" s="20">
        <f>SUM(D18:D24)</f>
        <v/>
      </c>
    </row>
    <row r="27">
      <c r="B27" s="8" t="inlineStr">
        <is>
          <t>PASIVOS POR CATEGORÍA</t>
        </is>
      </c>
    </row>
    <row r="28" ht="26" customHeight="1">
      <c r="B28" s="15" t="inlineStr">
        <is>
          <t>Categoría</t>
        </is>
      </c>
      <c r="C28" s="15" t="inlineStr">
        <is>
          <t>Importe</t>
        </is>
      </c>
      <c r="D28" s="15" t="inlineStr">
        <is>
          <t>% del pasivo</t>
        </is>
      </c>
    </row>
    <row r="29">
      <c r="B29" s="16" t="inlineStr">
        <is>
          <t>Hipoteca</t>
        </is>
      </c>
      <c r="C29" s="14">
        <f>SUMIF(Pasivos!$C$8:$C$47,B29,Pasivos!$D$8:$D$47)</f>
        <v/>
      </c>
      <c r="D29" s="17">
        <f>IF($C$35&gt;0,C29/$C$35,0)</f>
        <v/>
      </c>
    </row>
    <row r="30">
      <c r="B30" s="16" t="inlineStr">
        <is>
          <t>Préstamo personal</t>
        </is>
      </c>
      <c r="C30" s="14">
        <f>SUMIF(Pasivos!$C$8:$C$47,B30,Pasivos!$D$8:$D$47)</f>
        <v/>
      </c>
      <c r="D30" s="17">
        <f>IF($C$35&gt;0,C30/$C$35,0)</f>
        <v/>
      </c>
    </row>
    <row r="31">
      <c r="B31" s="16" t="inlineStr">
        <is>
          <t>Préstamo coche</t>
        </is>
      </c>
      <c r="C31" s="14">
        <f>SUMIF(Pasivos!$C$8:$C$47,B31,Pasivos!$D$8:$D$47)</f>
        <v/>
      </c>
      <c r="D31" s="17">
        <f>IF($C$35&gt;0,C31/$C$35,0)</f>
        <v/>
      </c>
    </row>
    <row r="32">
      <c r="B32" s="16" t="inlineStr">
        <is>
          <t>Tarjetas y aplazados</t>
        </is>
      </c>
      <c r="C32" s="14">
        <f>SUMIF(Pasivos!$C$8:$C$47,B32,Pasivos!$D$8:$D$47)</f>
        <v/>
      </c>
      <c r="D32" s="17">
        <f>IF($C$35&gt;0,C32/$C$35,0)</f>
        <v/>
      </c>
    </row>
    <row r="33">
      <c r="B33" s="16" t="inlineStr">
        <is>
          <t>Otras deudas</t>
        </is>
      </c>
      <c r="C33" s="14">
        <f>SUMIF(Pasivos!$C$8:$C$47,B33,Pasivos!$D$8:$D$47)</f>
        <v/>
      </c>
      <c r="D33" s="17">
        <f>IF($C$35&gt;0,C33/$C$35,0)</f>
        <v/>
      </c>
    </row>
    <row r="34">
      <c r="B34" s="18" t="inlineStr">
        <is>
          <t>Sin clasificar</t>
        </is>
      </c>
      <c r="C34" s="14">
        <f>C35-SUM(C29:C33)</f>
        <v/>
      </c>
      <c r="D34" s="17">
        <f>IF($C$35&gt;0,C34/$C$35,0)</f>
        <v/>
      </c>
    </row>
    <row r="35">
      <c r="B35" s="9" t="inlineStr">
        <is>
          <t>TOTAL</t>
        </is>
      </c>
      <c r="C35" s="19">
        <f>Pasivos!D5</f>
        <v/>
      </c>
      <c r="D35" s="20">
        <f>SUM(D29:D34)</f>
        <v/>
      </c>
    </row>
    <row r="37">
      <c r="B37" s="8" t="inlineStr">
        <is>
          <t>EVOLUCIÓN: ÚLTIMOS 12 REGISTROS</t>
        </is>
      </c>
    </row>
    <row r="38" ht="26" customHeight="1">
      <c r="B38" s="15" t="inlineStr">
        <is>
          <t>Mes</t>
        </is>
      </c>
      <c r="C38" s="15" t="inlineStr">
        <is>
          <t>Activos</t>
        </is>
      </c>
      <c r="D38" s="15" t="inlineStr">
        <is>
          <t>Pasivos</t>
        </is>
      </c>
      <c r="E38" s="15" t="inlineStr">
        <is>
          <t>Patrimonio neto</t>
        </is>
      </c>
    </row>
    <row r="39">
      <c r="B39" s="13">
        <f>IF(MAX(1,COUNT('Evolución'!$B$8:$B$43)-11)+ROWS($B$39:B39)-1&gt;COUNT('Evolución'!$B$8:$B$43),"",INDEX('Evolución'!$B$8:$B$43,MAX(1,COUNT('Evolución'!$B$8:$B$43)-11)+ROWS($B$39:B39)-1))</f>
        <v/>
      </c>
      <c r="C39" s="14">
        <f>IF(MAX(1,COUNT('Evolución'!$B$8:$B$43)-11)+ROWS($B$39:B39)-1&gt;COUNT('Evolución'!$B$8:$B$43),"",INDEX('Evolución'!$C$8:$C$43,MAX(1,COUNT('Evolución'!$B$8:$B$43)-11)+ROWS($B$39:B39)-1))</f>
        <v/>
      </c>
      <c r="D39" s="14">
        <f>IF(MAX(1,COUNT('Evolución'!$B$8:$B$43)-11)+ROWS($B$39:B39)-1&gt;COUNT('Evolución'!$B$8:$B$43),"",INDEX('Evolución'!$D$8:$D$43,MAX(1,COUNT('Evolución'!$B$8:$B$43)-11)+ROWS($B$39:B39)-1))</f>
        <v/>
      </c>
      <c r="E39" s="14">
        <f>IF(MAX(1,COUNT('Evolución'!$B$8:$B$43)-11)+ROWS($B$39:B39)-1&gt;COUNT('Evolución'!$B$8:$B$43),"",INDEX('Evolución'!$E$8:$E$43,MAX(1,COUNT('Evolución'!$B$8:$B$43)-11)+ROWS($B$39:B39)-1))</f>
        <v/>
      </c>
    </row>
    <row r="40">
      <c r="B40" s="13">
        <f>IF(MAX(1,COUNT('Evolución'!$B$8:$B$43)-11)+ROWS($B$39:B40)-1&gt;COUNT('Evolución'!$B$8:$B$43),"",INDEX('Evolución'!$B$8:$B$43,MAX(1,COUNT('Evolución'!$B$8:$B$43)-11)+ROWS($B$39:B40)-1))</f>
        <v/>
      </c>
      <c r="C40" s="14">
        <f>IF(MAX(1,COUNT('Evolución'!$B$8:$B$43)-11)+ROWS($B$39:B40)-1&gt;COUNT('Evolución'!$B$8:$B$43),"",INDEX('Evolución'!$C$8:$C$43,MAX(1,COUNT('Evolución'!$B$8:$B$43)-11)+ROWS($B$39:B40)-1))</f>
        <v/>
      </c>
      <c r="D40" s="14">
        <f>IF(MAX(1,COUNT('Evolución'!$B$8:$B$43)-11)+ROWS($B$39:B40)-1&gt;COUNT('Evolución'!$B$8:$B$43),"",INDEX('Evolución'!$D$8:$D$43,MAX(1,COUNT('Evolución'!$B$8:$B$43)-11)+ROWS($B$39:B40)-1))</f>
        <v/>
      </c>
      <c r="E40" s="14">
        <f>IF(MAX(1,COUNT('Evolución'!$B$8:$B$43)-11)+ROWS($B$39:B40)-1&gt;COUNT('Evolución'!$B$8:$B$43),"",INDEX('Evolución'!$E$8:$E$43,MAX(1,COUNT('Evolución'!$B$8:$B$43)-11)+ROWS($B$39:B40)-1))</f>
        <v/>
      </c>
    </row>
    <row r="41">
      <c r="B41" s="13">
        <f>IF(MAX(1,COUNT('Evolución'!$B$8:$B$43)-11)+ROWS($B$39:B41)-1&gt;COUNT('Evolución'!$B$8:$B$43),"",INDEX('Evolución'!$B$8:$B$43,MAX(1,COUNT('Evolución'!$B$8:$B$43)-11)+ROWS($B$39:B41)-1))</f>
        <v/>
      </c>
      <c r="C41" s="14">
        <f>IF(MAX(1,COUNT('Evolución'!$B$8:$B$43)-11)+ROWS($B$39:B41)-1&gt;COUNT('Evolución'!$B$8:$B$43),"",INDEX('Evolución'!$C$8:$C$43,MAX(1,COUNT('Evolución'!$B$8:$B$43)-11)+ROWS($B$39:B41)-1))</f>
        <v/>
      </c>
      <c r="D41" s="14">
        <f>IF(MAX(1,COUNT('Evolución'!$B$8:$B$43)-11)+ROWS($B$39:B41)-1&gt;COUNT('Evolución'!$B$8:$B$43),"",INDEX('Evolución'!$D$8:$D$43,MAX(1,COUNT('Evolución'!$B$8:$B$43)-11)+ROWS($B$39:B41)-1))</f>
        <v/>
      </c>
      <c r="E41" s="14">
        <f>IF(MAX(1,COUNT('Evolución'!$B$8:$B$43)-11)+ROWS($B$39:B41)-1&gt;COUNT('Evolución'!$B$8:$B$43),"",INDEX('Evolución'!$E$8:$E$43,MAX(1,COUNT('Evolución'!$B$8:$B$43)-11)+ROWS($B$39:B41)-1))</f>
        <v/>
      </c>
    </row>
    <row r="42">
      <c r="B42" s="13">
        <f>IF(MAX(1,COUNT('Evolución'!$B$8:$B$43)-11)+ROWS($B$39:B42)-1&gt;COUNT('Evolución'!$B$8:$B$43),"",INDEX('Evolución'!$B$8:$B$43,MAX(1,COUNT('Evolución'!$B$8:$B$43)-11)+ROWS($B$39:B42)-1))</f>
        <v/>
      </c>
      <c r="C42" s="14">
        <f>IF(MAX(1,COUNT('Evolución'!$B$8:$B$43)-11)+ROWS($B$39:B42)-1&gt;COUNT('Evolución'!$B$8:$B$43),"",INDEX('Evolución'!$C$8:$C$43,MAX(1,COUNT('Evolución'!$B$8:$B$43)-11)+ROWS($B$39:B42)-1))</f>
        <v/>
      </c>
      <c r="D42" s="14">
        <f>IF(MAX(1,COUNT('Evolución'!$B$8:$B$43)-11)+ROWS($B$39:B42)-1&gt;COUNT('Evolución'!$B$8:$B$43),"",INDEX('Evolución'!$D$8:$D$43,MAX(1,COUNT('Evolución'!$B$8:$B$43)-11)+ROWS($B$39:B42)-1))</f>
        <v/>
      </c>
      <c r="E42" s="14">
        <f>IF(MAX(1,COUNT('Evolución'!$B$8:$B$43)-11)+ROWS($B$39:B42)-1&gt;COUNT('Evolución'!$B$8:$B$43),"",INDEX('Evolución'!$E$8:$E$43,MAX(1,COUNT('Evolución'!$B$8:$B$43)-11)+ROWS($B$39:B42)-1))</f>
        <v/>
      </c>
    </row>
    <row r="43">
      <c r="B43" s="13">
        <f>IF(MAX(1,COUNT('Evolución'!$B$8:$B$43)-11)+ROWS($B$39:B43)-1&gt;COUNT('Evolución'!$B$8:$B$43),"",INDEX('Evolución'!$B$8:$B$43,MAX(1,COUNT('Evolución'!$B$8:$B$43)-11)+ROWS($B$39:B43)-1))</f>
        <v/>
      </c>
      <c r="C43" s="14">
        <f>IF(MAX(1,COUNT('Evolución'!$B$8:$B$43)-11)+ROWS($B$39:B43)-1&gt;COUNT('Evolución'!$B$8:$B$43),"",INDEX('Evolución'!$C$8:$C$43,MAX(1,COUNT('Evolución'!$B$8:$B$43)-11)+ROWS($B$39:B43)-1))</f>
        <v/>
      </c>
      <c r="D43" s="14">
        <f>IF(MAX(1,COUNT('Evolución'!$B$8:$B$43)-11)+ROWS($B$39:B43)-1&gt;COUNT('Evolución'!$B$8:$B$43),"",INDEX('Evolución'!$D$8:$D$43,MAX(1,COUNT('Evolución'!$B$8:$B$43)-11)+ROWS($B$39:B43)-1))</f>
        <v/>
      </c>
      <c r="E43" s="14">
        <f>IF(MAX(1,COUNT('Evolución'!$B$8:$B$43)-11)+ROWS($B$39:B43)-1&gt;COUNT('Evolución'!$B$8:$B$43),"",INDEX('Evolución'!$E$8:$E$43,MAX(1,COUNT('Evolución'!$B$8:$B$43)-11)+ROWS($B$39:B43)-1))</f>
        <v/>
      </c>
    </row>
    <row r="44">
      <c r="B44" s="13">
        <f>IF(MAX(1,COUNT('Evolución'!$B$8:$B$43)-11)+ROWS($B$39:B44)-1&gt;COUNT('Evolución'!$B$8:$B$43),"",INDEX('Evolución'!$B$8:$B$43,MAX(1,COUNT('Evolución'!$B$8:$B$43)-11)+ROWS($B$39:B44)-1))</f>
        <v/>
      </c>
      <c r="C44" s="14">
        <f>IF(MAX(1,COUNT('Evolución'!$B$8:$B$43)-11)+ROWS($B$39:B44)-1&gt;COUNT('Evolución'!$B$8:$B$43),"",INDEX('Evolución'!$C$8:$C$43,MAX(1,COUNT('Evolución'!$B$8:$B$43)-11)+ROWS($B$39:B44)-1))</f>
        <v/>
      </c>
      <c r="D44" s="14">
        <f>IF(MAX(1,COUNT('Evolución'!$B$8:$B$43)-11)+ROWS($B$39:B44)-1&gt;COUNT('Evolución'!$B$8:$B$43),"",INDEX('Evolución'!$D$8:$D$43,MAX(1,COUNT('Evolución'!$B$8:$B$43)-11)+ROWS($B$39:B44)-1))</f>
        <v/>
      </c>
      <c r="E44" s="14">
        <f>IF(MAX(1,COUNT('Evolución'!$B$8:$B$43)-11)+ROWS($B$39:B44)-1&gt;COUNT('Evolución'!$B$8:$B$43),"",INDEX('Evolución'!$E$8:$E$43,MAX(1,COUNT('Evolución'!$B$8:$B$43)-11)+ROWS($B$39:B44)-1))</f>
        <v/>
      </c>
    </row>
    <row r="45">
      <c r="B45" s="13">
        <f>IF(MAX(1,COUNT('Evolución'!$B$8:$B$43)-11)+ROWS($B$39:B45)-1&gt;COUNT('Evolución'!$B$8:$B$43),"",INDEX('Evolución'!$B$8:$B$43,MAX(1,COUNT('Evolución'!$B$8:$B$43)-11)+ROWS($B$39:B45)-1))</f>
        <v/>
      </c>
      <c r="C45" s="14">
        <f>IF(MAX(1,COUNT('Evolución'!$B$8:$B$43)-11)+ROWS($B$39:B45)-1&gt;COUNT('Evolución'!$B$8:$B$43),"",INDEX('Evolución'!$C$8:$C$43,MAX(1,COUNT('Evolución'!$B$8:$B$43)-11)+ROWS($B$39:B45)-1))</f>
        <v/>
      </c>
      <c r="D45" s="14">
        <f>IF(MAX(1,COUNT('Evolución'!$B$8:$B$43)-11)+ROWS($B$39:B45)-1&gt;COUNT('Evolución'!$B$8:$B$43),"",INDEX('Evolución'!$D$8:$D$43,MAX(1,COUNT('Evolución'!$B$8:$B$43)-11)+ROWS($B$39:B45)-1))</f>
        <v/>
      </c>
      <c r="E45" s="14">
        <f>IF(MAX(1,COUNT('Evolución'!$B$8:$B$43)-11)+ROWS($B$39:B45)-1&gt;COUNT('Evolución'!$B$8:$B$43),"",INDEX('Evolución'!$E$8:$E$43,MAX(1,COUNT('Evolución'!$B$8:$B$43)-11)+ROWS($B$39:B45)-1))</f>
        <v/>
      </c>
    </row>
    <row r="46">
      <c r="B46" s="13">
        <f>IF(MAX(1,COUNT('Evolución'!$B$8:$B$43)-11)+ROWS($B$39:B46)-1&gt;COUNT('Evolución'!$B$8:$B$43),"",INDEX('Evolución'!$B$8:$B$43,MAX(1,COUNT('Evolución'!$B$8:$B$43)-11)+ROWS($B$39:B46)-1))</f>
        <v/>
      </c>
      <c r="C46" s="14">
        <f>IF(MAX(1,COUNT('Evolución'!$B$8:$B$43)-11)+ROWS($B$39:B46)-1&gt;COUNT('Evolución'!$B$8:$B$43),"",INDEX('Evolución'!$C$8:$C$43,MAX(1,COUNT('Evolución'!$B$8:$B$43)-11)+ROWS($B$39:B46)-1))</f>
        <v/>
      </c>
      <c r="D46" s="14">
        <f>IF(MAX(1,COUNT('Evolución'!$B$8:$B$43)-11)+ROWS($B$39:B46)-1&gt;COUNT('Evolución'!$B$8:$B$43),"",INDEX('Evolución'!$D$8:$D$43,MAX(1,COUNT('Evolución'!$B$8:$B$43)-11)+ROWS($B$39:B46)-1))</f>
        <v/>
      </c>
      <c r="E46" s="14">
        <f>IF(MAX(1,COUNT('Evolución'!$B$8:$B$43)-11)+ROWS($B$39:B46)-1&gt;COUNT('Evolución'!$B$8:$B$43),"",INDEX('Evolución'!$E$8:$E$43,MAX(1,COUNT('Evolución'!$B$8:$B$43)-11)+ROWS($B$39:B46)-1))</f>
        <v/>
      </c>
    </row>
    <row r="47">
      <c r="B47" s="13">
        <f>IF(MAX(1,COUNT('Evolución'!$B$8:$B$43)-11)+ROWS($B$39:B47)-1&gt;COUNT('Evolución'!$B$8:$B$43),"",INDEX('Evolución'!$B$8:$B$43,MAX(1,COUNT('Evolución'!$B$8:$B$43)-11)+ROWS($B$39:B47)-1))</f>
        <v/>
      </c>
      <c r="C47" s="14">
        <f>IF(MAX(1,COUNT('Evolución'!$B$8:$B$43)-11)+ROWS($B$39:B47)-1&gt;COUNT('Evolución'!$B$8:$B$43),"",INDEX('Evolución'!$C$8:$C$43,MAX(1,COUNT('Evolución'!$B$8:$B$43)-11)+ROWS($B$39:B47)-1))</f>
        <v/>
      </c>
      <c r="D47" s="14">
        <f>IF(MAX(1,COUNT('Evolución'!$B$8:$B$43)-11)+ROWS($B$39:B47)-1&gt;COUNT('Evolución'!$B$8:$B$43),"",INDEX('Evolución'!$D$8:$D$43,MAX(1,COUNT('Evolución'!$B$8:$B$43)-11)+ROWS($B$39:B47)-1))</f>
        <v/>
      </c>
      <c r="E47" s="14">
        <f>IF(MAX(1,COUNT('Evolución'!$B$8:$B$43)-11)+ROWS($B$39:B47)-1&gt;COUNT('Evolución'!$B$8:$B$43),"",INDEX('Evolución'!$E$8:$E$43,MAX(1,COUNT('Evolución'!$B$8:$B$43)-11)+ROWS($B$39:B47)-1))</f>
        <v/>
      </c>
    </row>
    <row r="48">
      <c r="B48" s="13">
        <f>IF(MAX(1,COUNT('Evolución'!$B$8:$B$43)-11)+ROWS($B$39:B48)-1&gt;COUNT('Evolución'!$B$8:$B$43),"",INDEX('Evolución'!$B$8:$B$43,MAX(1,COUNT('Evolución'!$B$8:$B$43)-11)+ROWS($B$39:B48)-1))</f>
        <v/>
      </c>
      <c r="C48" s="14">
        <f>IF(MAX(1,COUNT('Evolución'!$B$8:$B$43)-11)+ROWS($B$39:B48)-1&gt;COUNT('Evolución'!$B$8:$B$43),"",INDEX('Evolución'!$C$8:$C$43,MAX(1,COUNT('Evolución'!$B$8:$B$43)-11)+ROWS($B$39:B48)-1))</f>
        <v/>
      </c>
      <c r="D48" s="14">
        <f>IF(MAX(1,COUNT('Evolución'!$B$8:$B$43)-11)+ROWS($B$39:B48)-1&gt;COUNT('Evolución'!$B$8:$B$43),"",INDEX('Evolución'!$D$8:$D$43,MAX(1,COUNT('Evolución'!$B$8:$B$43)-11)+ROWS($B$39:B48)-1))</f>
        <v/>
      </c>
      <c r="E48" s="14">
        <f>IF(MAX(1,COUNT('Evolución'!$B$8:$B$43)-11)+ROWS($B$39:B48)-1&gt;COUNT('Evolución'!$B$8:$B$43),"",INDEX('Evolución'!$E$8:$E$43,MAX(1,COUNT('Evolución'!$B$8:$B$43)-11)+ROWS($B$39:B48)-1))</f>
        <v/>
      </c>
    </row>
    <row r="49">
      <c r="B49" s="13">
        <f>IF(MAX(1,COUNT('Evolución'!$B$8:$B$43)-11)+ROWS($B$39:B49)-1&gt;COUNT('Evolución'!$B$8:$B$43),"",INDEX('Evolución'!$B$8:$B$43,MAX(1,COUNT('Evolución'!$B$8:$B$43)-11)+ROWS($B$39:B49)-1))</f>
        <v/>
      </c>
      <c r="C49" s="14">
        <f>IF(MAX(1,COUNT('Evolución'!$B$8:$B$43)-11)+ROWS($B$39:B49)-1&gt;COUNT('Evolución'!$B$8:$B$43),"",INDEX('Evolución'!$C$8:$C$43,MAX(1,COUNT('Evolución'!$B$8:$B$43)-11)+ROWS($B$39:B49)-1))</f>
        <v/>
      </c>
      <c r="D49" s="14">
        <f>IF(MAX(1,COUNT('Evolución'!$B$8:$B$43)-11)+ROWS($B$39:B49)-1&gt;COUNT('Evolución'!$B$8:$B$43),"",INDEX('Evolución'!$D$8:$D$43,MAX(1,COUNT('Evolución'!$B$8:$B$43)-11)+ROWS($B$39:B49)-1))</f>
        <v/>
      </c>
      <c r="E49" s="14">
        <f>IF(MAX(1,COUNT('Evolución'!$B$8:$B$43)-11)+ROWS($B$39:B49)-1&gt;COUNT('Evolución'!$B$8:$B$43),"",INDEX('Evolución'!$E$8:$E$43,MAX(1,COUNT('Evolución'!$B$8:$B$43)-11)+ROWS($B$39:B49)-1))</f>
        <v/>
      </c>
    </row>
    <row r="50">
      <c r="B50" s="13">
        <f>IF(MAX(1,COUNT('Evolución'!$B$8:$B$43)-11)+ROWS($B$39:B50)-1&gt;COUNT('Evolución'!$B$8:$B$43),"",INDEX('Evolución'!$B$8:$B$43,MAX(1,COUNT('Evolución'!$B$8:$B$43)-11)+ROWS($B$39:B50)-1))</f>
        <v/>
      </c>
      <c r="C50" s="14">
        <f>IF(MAX(1,COUNT('Evolución'!$B$8:$B$43)-11)+ROWS($B$39:B50)-1&gt;COUNT('Evolución'!$B$8:$B$43),"",INDEX('Evolución'!$C$8:$C$43,MAX(1,COUNT('Evolución'!$B$8:$B$43)-11)+ROWS($B$39:B50)-1))</f>
        <v/>
      </c>
      <c r="D50" s="14">
        <f>IF(MAX(1,COUNT('Evolución'!$B$8:$B$43)-11)+ROWS($B$39:B50)-1&gt;COUNT('Evolución'!$B$8:$B$43),"",INDEX('Evolución'!$D$8:$D$43,MAX(1,COUNT('Evolución'!$B$8:$B$43)-11)+ROWS($B$39:B50)-1))</f>
        <v/>
      </c>
      <c r="E50" s="14">
        <f>IF(MAX(1,COUNT('Evolución'!$B$8:$B$43)-11)+ROWS($B$39:B50)-1&gt;COUNT('Evolución'!$B$8:$B$43),"",INDEX('Evolución'!$E$8:$E$43,MAX(1,COUNT('Evolución'!$B$8:$B$43)-11)+ROWS($B$39:B50)-1))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0">
    <mergeCell ref="B2:G2"/>
    <mergeCell ref="E12:F12"/>
    <mergeCell ref="F6:G6"/>
    <mergeCell ref="E14:F14"/>
    <mergeCell ref="B12:C12"/>
    <mergeCell ref="D6:E6"/>
    <mergeCell ref="F5:G5"/>
    <mergeCell ref="B14:C14"/>
    <mergeCell ref="E13:F13"/>
    <mergeCell ref="B8:C8"/>
    <mergeCell ref="F8:G8"/>
    <mergeCell ref="B13:C13"/>
    <mergeCell ref="B9:C9"/>
    <mergeCell ref="D9:E9"/>
    <mergeCell ref="F9:G9"/>
    <mergeCell ref="B3:G3"/>
    <mergeCell ref="D8:E8"/>
    <mergeCell ref="B6:C6"/>
    <mergeCell ref="B5:C5"/>
    <mergeCell ref="D5:E5"/>
  </mergeCells>
  <conditionalFormatting sqref="G12">
    <cfRule type="cellIs" priority="1" operator="equal" dxfId="0">
      <formula>"Alto"</formula>
    </cfRule>
    <cfRule type="cellIs" priority="2" operator="equal" dxfId="1">
      <formula>"Moderado"</formula>
    </cfRule>
    <cfRule type="cellIs" priority="3" operator="equal" dxfId="2">
      <formula>"Bajo"</formula>
    </cfRule>
  </conditionalFormatting>
  <conditionalFormatting sqref="C18:C23">
    <cfRule type="dataBar" priority="4">
      <dataBar>
        <cfvo type="num" val="0"/>
        <cfvo type="max"/>
        <color rgb="0034D399"/>
      </dataBar>
    </cfRule>
  </conditionalFormatting>
  <conditionalFormatting sqref="C29:C33">
    <cfRule type="dataBar" priority="5">
      <dataBar>
        <cfvo type="num" val="0"/>
        <cfvo type="max"/>
        <color rgb="00F87171"/>
      </dataBar>
    </cfRule>
  </conditionalFormatting>
  <conditionalFormatting sqref="B39:E50">
    <cfRule type="expression" priority="6" dxfId="3">
      <formula>MOD(ROW(),2)=0</formula>
    </cfRule>
  </conditionalFormatting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I49"/>
  <sheetViews>
    <sheetView showGridLines="0" tabSelected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20" customWidth="1" min="3" max="3"/>
    <col width="15" customWidth="1" min="4" max="4"/>
    <col width="16" customWidth="1" min="5" max="5"/>
    <col width="15" customWidth="1" min="6" max="6"/>
    <col width="12" customWidth="1" min="7" max="7"/>
    <col width="11" customWidth="1" min="8" max="8"/>
    <col width="12" customWidth="1" min="9" max="9"/>
  </cols>
  <sheetData>
    <row r="2" ht="34" customHeight="1">
      <c r="B2" s="1" t="inlineStr">
        <is>
          <t>Activos: todo lo que tienes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Anota cada bien o cuenta con su valor actual (celdas crema). Borra los ejemplos y escribe los tuyos.</t>
        </is>
      </c>
    </row>
    <row r="5">
      <c r="B5" s="9" t="inlineStr">
        <is>
          <t>TOTAL ACTIVOS</t>
        </is>
      </c>
      <c r="D5" s="19">
        <f>SUM(D8:D47)</f>
        <v/>
      </c>
      <c r="E5" s="19">
        <f>SUM(E8:E47)</f>
        <v/>
      </c>
      <c r="F5" s="19">
        <f>D5-E5</f>
        <v/>
      </c>
      <c r="G5" s="20">
        <f>IF(E5&gt;0,F5/E5,0)</f>
        <v/>
      </c>
    </row>
    <row r="7" ht="34" customHeight="1">
      <c r="B7" s="15" t="inlineStr">
        <is>
          <t>Activo</t>
        </is>
      </c>
      <c r="C7" s="15" t="inlineStr">
        <is>
          <t>Categoría</t>
        </is>
      </c>
      <c r="D7" s="15" t="inlineStr">
        <is>
          <t>Valor actual</t>
        </is>
      </c>
      <c r="E7" s="15" t="inlineStr">
        <is>
          <t>Valor hace 1 año</t>
        </is>
      </c>
      <c r="F7" s="15" t="inlineStr">
        <is>
          <t>Variación €</t>
        </is>
      </c>
      <c r="G7" s="15" t="inlineStr">
        <is>
          <t>Variación %</t>
        </is>
      </c>
      <c r="H7" s="15" t="inlineStr">
        <is>
          <t>Liquidez</t>
        </is>
      </c>
      <c r="I7" s="15" t="inlineStr">
        <is>
          <t>% del total</t>
        </is>
      </c>
    </row>
    <row r="8">
      <c r="B8" s="21" t="inlineStr">
        <is>
          <t>Cuenta corriente</t>
        </is>
      </c>
      <c r="C8" s="22" t="inlineStr">
        <is>
          <t>Efectivo y cuentas</t>
        </is>
      </c>
      <c r="D8" s="10" t="n">
        <v>3200</v>
      </c>
      <c r="E8" s="10" t="n">
        <v>2800</v>
      </c>
      <c r="F8" s="14">
        <f>IF(D8="","",D8-E8)</f>
        <v/>
      </c>
      <c r="G8" s="17">
        <f>IF(D8="","",IF(E8&gt;0,F8/E8,0))</f>
        <v/>
      </c>
      <c r="H8" s="22" t="inlineStr">
        <is>
          <t>Alta</t>
        </is>
      </c>
      <c r="I8" s="17">
        <f>IF(D8="","",IF($D$5&gt;0,D8/$D$5,0))</f>
        <v/>
      </c>
    </row>
    <row r="9">
      <c r="B9" s="21" t="inlineStr">
        <is>
          <t>Cuenta de ahorro</t>
        </is>
      </c>
      <c r="C9" s="22" t="inlineStr">
        <is>
          <t>Efectivo y cuentas</t>
        </is>
      </c>
      <c r="D9" s="10" t="n">
        <v>9500</v>
      </c>
      <c r="E9" s="10" t="n">
        <v>8000</v>
      </c>
      <c r="F9" s="14">
        <f>IF(D9="","",D9-E9)</f>
        <v/>
      </c>
      <c r="G9" s="17">
        <f>IF(D9="","",IF(E9&gt;0,F9/E9,0))</f>
        <v/>
      </c>
      <c r="H9" s="22" t="inlineStr">
        <is>
          <t>Alta</t>
        </is>
      </c>
      <c r="I9" s="17">
        <f>IF(D9="","",IF($D$5&gt;0,D9/$D$5,0))</f>
        <v/>
      </c>
    </row>
    <row r="10">
      <c r="B10" s="21" t="inlineStr">
        <is>
          <t>Depósito a plazo</t>
        </is>
      </c>
      <c r="C10" s="22" t="inlineStr">
        <is>
          <t>Efectivo y cuentas</t>
        </is>
      </c>
      <c r="D10" s="10" t="n">
        <v>6000</v>
      </c>
      <c r="E10" s="10" t="n">
        <v>6000</v>
      </c>
      <c r="F10" s="14">
        <f>IF(D10="","",D10-E10)</f>
        <v/>
      </c>
      <c r="G10" s="17">
        <f>IF(D10="","",IF(E10&gt;0,F10/E10,0))</f>
        <v/>
      </c>
      <c r="H10" s="22" t="inlineStr">
        <is>
          <t>Media</t>
        </is>
      </c>
      <c r="I10" s="17">
        <f>IF(D10="","",IF($D$5&gt;0,D10/$D$5,0))</f>
        <v/>
      </c>
    </row>
    <row r="11">
      <c r="B11" s="21" t="inlineStr">
        <is>
          <t>Fondo indexado</t>
        </is>
      </c>
      <c r="C11" s="22" t="inlineStr">
        <is>
          <t>Inversiones</t>
        </is>
      </c>
      <c r="D11" s="10" t="n">
        <v>14800</v>
      </c>
      <c r="E11" s="10" t="n">
        <v>12100</v>
      </c>
      <c r="F11" s="14">
        <f>IF(D11="","",D11-E11)</f>
        <v/>
      </c>
      <c r="G11" s="17">
        <f>IF(D11="","",IF(E11&gt;0,F11/E11,0))</f>
        <v/>
      </c>
      <c r="H11" s="22" t="inlineStr">
        <is>
          <t>Media</t>
        </is>
      </c>
      <c r="I11" s="17">
        <f>IF(D11="","",IF($D$5&gt;0,D11/$D$5,0))</f>
        <v/>
      </c>
    </row>
    <row r="12">
      <c r="B12" s="21" t="inlineStr">
        <is>
          <t>Cartera de acciones</t>
        </is>
      </c>
      <c r="C12" s="22" t="inlineStr">
        <is>
          <t>Inversiones</t>
        </is>
      </c>
      <c r="D12" s="10" t="n">
        <v>4200</v>
      </c>
      <c r="E12" s="10" t="n">
        <v>3600</v>
      </c>
      <c r="F12" s="14">
        <f>IF(D12="","",D12-E12)</f>
        <v/>
      </c>
      <c r="G12" s="17">
        <f>IF(D12="","",IF(E12&gt;0,F12/E12,0))</f>
        <v/>
      </c>
      <c r="H12" s="22" t="inlineStr">
        <is>
          <t>Media</t>
        </is>
      </c>
      <c r="I12" s="17">
        <f>IF(D12="","",IF($D$5&gt;0,D12/$D$5,0))</f>
        <v/>
      </c>
    </row>
    <row r="13">
      <c r="B13" s="21" t="inlineStr">
        <is>
          <t>Plan de pensiones</t>
        </is>
      </c>
      <c r="C13" s="22" t="inlineStr">
        <is>
          <t>Pensiones y planes</t>
        </is>
      </c>
      <c r="D13" s="10" t="n">
        <v>11300</v>
      </c>
      <c r="E13" s="10" t="n">
        <v>9800</v>
      </c>
      <c r="F13" s="14">
        <f>IF(D13="","",D13-E13)</f>
        <v/>
      </c>
      <c r="G13" s="17">
        <f>IF(D13="","",IF(E13&gt;0,F13/E13,0))</f>
        <v/>
      </c>
      <c r="H13" s="22" t="inlineStr">
        <is>
          <t>Baja</t>
        </is>
      </c>
      <c r="I13" s="17">
        <f>IF(D13="","",IF($D$5&gt;0,D13/$D$5,0))</f>
        <v/>
      </c>
    </row>
    <row r="14">
      <c r="B14" s="21" t="inlineStr">
        <is>
          <t>Vivienda habitual</t>
        </is>
      </c>
      <c r="C14" s="22" t="inlineStr">
        <is>
          <t>Inmuebles</t>
        </is>
      </c>
      <c r="D14" s="10" t="n">
        <v>235000</v>
      </c>
      <c r="E14" s="10" t="n">
        <v>228000</v>
      </c>
      <c r="F14" s="14">
        <f>IF(D14="","",D14-E14)</f>
        <v/>
      </c>
      <c r="G14" s="17">
        <f>IF(D14="","",IF(E14&gt;0,F14/E14,0))</f>
        <v/>
      </c>
      <c r="H14" s="22" t="inlineStr">
        <is>
          <t>Baja</t>
        </is>
      </c>
      <c r="I14" s="17">
        <f>IF(D14="","",IF($D$5&gt;0,D14/$D$5,0))</f>
        <v/>
      </c>
    </row>
    <row r="15">
      <c r="B15" s="21" t="inlineStr">
        <is>
          <t>Plaza de garaje</t>
        </is>
      </c>
      <c r="C15" s="22" t="inlineStr">
        <is>
          <t>Inmuebles</t>
        </is>
      </c>
      <c r="D15" s="10" t="n">
        <v>14000</v>
      </c>
      <c r="E15" s="10" t="n">
        <v>13500</v>
      </c>
      <c r="F15" s="14">
        <f>IF(D15="","",D15-E15)</f>
        <v/>
      </c>
      <c r="G15" s="17">
        <f>IF(D15="","",IF(E15&gt;0,F15/E15,0))</f>
        <v/>
      </c>
      <c r="H15" s="22" t="inlineStr">
        <is>
          <t>Baja</t>
        </is>
      </c>
      <c r="I15" s="17">
        <f>IF(D15="","",IF($D$5&gt;0,D15/$D$5,0))</f>
        <v/>
      </c>
    </row>
    <row r="16">
      <c r="B16" s="21" t="inlineStr">
        <is>
          <t>Coche</t>
        </is>
      </c>
      <c r="C16" s="22" t="inlineStr">
        <is>
          <t>Vehículos</t>
        </is>
      </c>
      <c r="D16" s="10" t="n">
        <v>8500</v>
      </c>
      <c r="E16" s="10" t="n">
        <v>10200</v>
      </c>
      <c r="F16" s="14">
        <f>IF(D16="","",D16-E16)</f>
        <v/>
      </c>
      <c r="G16" s="17">
        <f>IF(D16="","",IF(E16&gt;0,F16/E16,0))</f>
        <v/>
      </c>
      <c r="H16" s="22" t="inlineStr">
        <is>
          <t>Baja</t>
        </is>
      </c>
      <c r="I16" s="17">
        <f>IF(D16="","",IF($D$5&gt;0,D16/$D$5,0))</f>
        <v/>
      </c>
    </row>
    <row r="17">
      <c r="B17" s="21" t="inlineStr">
        <is>
          <t>Moto</t>
        </is>
      </c>
      <c r="C17" s="22" t="inlineStr">
        <is>
          <t>Vehículos</t>
        </is>
      </c>
      <c r="D17" s="10" t="n">
        <v>1800</v>
      </c>
      <c r="E17" s="10" t="n">
        <v>2300</v>
      </c>
      <c r="F17" s="14">
        <f>IF(D17="","",D17-E17)</f>
        <v/>
      </c>
      <c r="G17" s="17">
        <f>IF(D17="","",IF(E17&gt;0,F17/E17,0))</f>
        <v/>
      </c>
      <c r="H17" s="22" t="inlineStr">
        <is>
          <t>Baja</t>
        </is>
      </c>
      <c r="I17" s="17">
        <f>IF(D17="","",IF($D$5&gt;0,D17/$D$5,0))</f>
        <v/>
      </c>
    </row>
    <row r="18">
      <c r="B18" s="21" t="inlineStr">
        <is>
          <t>Ordenador y electrónica</t>
        </is>
      </c>
      <c r="C18" s="22" t="inlineStr">
        <is>
          <t>Otros bienes</t>
        </is>
      </c>
      <c r="D18" s="10" t="n">
        <v>900</v>
      </c>
      <c r="E18" s="10" t="n">
        <v>1100</v>
      </c>
      <c r="F18" s="14">
        <f>IF(D18="","",D18-E18)</f>
        <v/>
      </c>
      <c r="G18" s="17">
        <f>IF(D18="","",IF(E18&gt;0,F18/E18,0))</f>
        <v/>
      </c>
      <c r="H18" s="22" t="inlineStr">
        <is>
          <t>Baja</t>
        </is>
      </c>
      <c r="I18" s="17">
        <f>IF(D18="","",IF($D$5&gt;0,D18/$D$5,0))</f>
        <v/>
      </c>
    </row>
    <row r="19">
      <c r="B19" s="21" t="n"/>
      <c r="C19" s="22" t="n"/>
      <c r="D19" s="10" t="n"/>
      <c r="E19" s="10" t="n"/>
      <c r="F19" s="14">
        <f>IF(D19="","",D19-E19)</f>
        <v/>
      </c>
      <c r="G19" s="17">
        <f>IF(D19="","",IF(E19&gt;0,F19/E19,0))</f>
        <v/>
      </c>
      <c r="H19" s="22" t="n"/>
      <c r="I19" s="17">
        <f>IF(D19="","",IF($D$5&gt;0,D19/$D$5,0))</f>
        <v/>
      </c>
    </row>
    <row r="20">
      <c r="B20" s="21" t="n"/>
      <c r="C20" s="22" t="n"/>
      <c r="D20" s="10" t="n"/>
      <c r="E20" s="10" t="n"/>
      <c r="F20" s="14">
        <f>IF(D20="","",D20-E20)</f>
        <v/>
      </c>
      <c r="G20" s="17">
        <f>IF(D20="","",IF(E20&gt;0,F20/E20,0))</f>
        <v/>
      </c>
      <c r="H20" s="22" t="n"/>
      <c r="I20" s="17">
        <f>IF(D20="","",IF($D$5&gt;0,D20/$D$5,0))</f>
        <v/>
      </c>
    </row>
    <row r="21">
      <c r="B21" s="21" t="n"/>
      <c r="C21" s="22" t="n"/>
      <c r="D21" s="10" t="n"/>
      <c r="E21" s="10" t="n"/>
      <c r="F21" s="14">
        <f>IF(D21="","",D21-E21)</f>
        <v/>
      </c>
      <c r="G21" s="17">
        <f>IF(D21="","",IF(E21&gt;0,F21/E21,0))</f>
        <v/>
      </c>
      <c r="H21" s="22" t="n"/>
      <c r="I21" s="17">
        <f>IF(D21="","",IF($D$5&gt;0,D21/$D$5,0))</f>
        <v/>
      </c>
    </row>
    <row r="22">
      <c r="B22" s="21" t="n"/>
      <c r="C22" s="22" t="n"/>
      <c r="D22" s="10" t="n"/>
      <c r="E22" s="10" t="n"/>
      <c r="F22" s="14">
        <f>IF(D22="","",D22-E22)</f>
        <v/>
      </c>
      <c r="G22" s="17">
        <f>IF(D22="","",IF(E22&gt;0,F22/E22,0))</f>
        <v/>
      </c>
      <c r="H22" s="22" t="n"/>
      <c r="I22" s="17">
        <f>IF(D22="","",IF($D$5&gt;0,D22/$D$5,0))</f>
        <v/>
      </c>
    </row>
    <row r="23">
      <c r="B23" s="21" t="n"/>
      <c r="C23" s="22" t="n"/>
      <c r="D23" s="10" t="n"/>
      <c r="E23" s="10" t="n"/>
      <c r="F23" s="14">
        <f>IF(D23="","",D23-E23)</f>
        <v/>
      </c>
      <c r="G23" s="17">
        <f>IF(D23="","",IF(E23&gt;0,F23/E23,0))</f>
        <v/>
      </c>
      <c r="H23" s="22" t="n"/>
      <c r="I23" s="17">
        <f>IF(D23="","",IF($D$5&gt;0,D23/$D$5,0))</f>
        <v/>
      </c>
    </row>
    <row r="24">
      <c r="B24" s="21" t="n"/>
      <c r="C24" s="22" t="n"/>
      <c r="D24" s="10" t="n"/>
      <c r="E24" s="10" t="n"/>
      <c r="F24" s="14">
        <f>IF(D24="","",D24-E24)</f>
        <v/>
      </c>
      <c r="G24" s="17">
        <f>IF(D24="","",IF(E24&gt;0,F24/E24,0))</f>
        <v/>
      </c>
      <c r="H24" s="22" t="n"/>
      <c r="I24" s="17">
        <f>IF(D24="","",IF($D$5&gt;0,D24/$D$5,0))</f>
        <v/>
      </c>
    </row>
    <row r="25">
      <c r="B25" s="21" t="n"/>
      <c r="C25" s="22" t="n"/>
      <c r="D25" s="10" t="n"/>
      <c r="E25" s="10" t="n"/>
      <c r="F25" s="14">
        <f>IF(D25="","",D25-E25)</f>
        <v/>
      </c>
      <c r="G25" s="17">
        <f>IF(D25="","",IF(E25&gt;0,F25/E25,0))</f>
        <v/>
      </c>
      <c r="H25" s="22" t="n"/>
      <c r="I25" s="17">
        <f>IF(D25="","",IF($D$5&gt;0,D25/$D$5,0))</f>
        <v/>
      </c>
    </row>
    <row r="26">
      <c r="B26" s="21" t="n"/>
      <c r="C26" s="22" t="n"/>
      <c r="D26" s="10" t="n"/>
      <c r="E26" s="10" t="n"/>
      <c r="F26" s="14">
        <f>IF(D26="","",D26-E26)</f>
        <v/>
      </c>
      <c r="G26" s="17">
        <f>IF(D26="","",IF(E26&gt;0,F26/E26,0))</f>
        <v/>
      </c>
      <c r="H26" s="22" t="n"/>
      <c r="I26" s="17">
        <f>IF(D26="","",IF($D$5&gt;0,D26/$D$5,0))</f>
        <v/>
      </c>
    </row>
    <row r="27">
      <c r="B27" s="21" t="n"/>
      <c r="C27" s="22" t="n"/>
      <c r="D27" s="10" t="n"/>
      <c r="E27" s="10" t="n"/>
      <c r="F27" s="14">
        <f>IF(D27="","",D27-E27)</f>
        <v/>
      </c>
      <c r="G27" s="17">
        <f>IF(D27="","",IF(E27&gt;0,F27/E27,0))</f>
        <v/>
      </c>
      <c r="H27" s="22" t="n"/>
      <c r="I27" s="17">
        <f>IF(D27="","",IF($D$5&gt;0,D27/$D$5,0))</f>
        <v/>
      </c>
    </row>
    <row r="28">
      <c r="B28" s="21" t="n"/>
      <c r="C28" s="22" t="n"/>
      <c r="D28" s="10" t="n"/>
      <c r="E28" s="10" t="n"/>
      <c r="F28" s="14">
        <f>IF(D28="","",D28-E28)</f>
        <v/>
      </c>
      <c r="G28" s="17">
        <f>IF(D28="","",IF(E28&gt;0,F28/E28,0))</f>
        <v/>
      </c>
      <c r="H28" s="22" t="n"/>
      <c r="I28" s="17">
        <f>IF(D28="","",IF($D$5&gt;0,D28/$D$5,0))</f>
        <v/>
      </c>
    </row>
    <row r="29">
      <c r="B29" s="21" t="n"/>
      <c r="C29" s="22" t="n"/>
      <c r="D29" s="10" t="n"/>
      <c r="E29" s="10" t="n"/>
      <c r="F29" s="14">
        <f>IF(D29="","",D29-E29)</f>
        <v/>
      </c>
      <c r="G29" s="17">
        <f>IF(D29="","",IF(E29&gt;0,F29/E29,0))</f>
        <v/>
      </c>
      <c r="H29" s="22" t="n"/>
      <c r="I29" s="17">
        <f>IF(D29="","",IF($D$5&gt;0,D29/$D$5,0))</f>
        <v/>
      </c>
    </row>
    <row r="30">
      <c r="B30" s="21" t="n"/>
      <c r="C30" s="22" t="n"/>
      <c r="D30" s="10" t="n"/>
      <c r="E30" s="10" t="n"/>
      <c r="F30" s="14">
        <f>IF(D30="","",D30-E30)</f>
        <v/>
      </c>
      <c r="G30" s="17">
        <f>IF(D30="","",IF(E30&gt;0,F30/E30,0))</f>
        <v/>
      </c>
      <c r="H30" s="22" t="n"/>
      <c r="I30" s="17">
        <f>IF(D30="","",IF($D$5&gt;0,D30/$D$5,0))</f>
        <v/>
      </c>
    </row>
    <row r="31">
      <c r="B31" s="21" t="n"/>
      <c r="C31" s="22" t="n"/>
      <c r="D31" s="10" t="n"/>
      <c r="E31" s="10" t="n"/>
      <c r="F31" s="14">
        <f>IF(D31="","",D31-E31)</f>
        <v/>
      </c>
      <c r="G31" s="17">
        <f>IF(D31="","",IF(E31&gt;0,F31/E31,0))</f>
        <v/>
      </c>
      <c r="H31" s="22" t="n"/>
      <c r="I31" s="17">
        <f>IF(D31="","",IF($D$5&gt;0,D31/$D$5,0))</f>
        <v/>
      </c>
    </row>
    <row r="32">
      <c r="B32" s="21" t="n"/>
      <c r="C32" s="22" t="n"/>
      <c r="D32" s="10" t="n"/>
      <c r="E32" s="10" t="n"/>
      <c r="F32" s="14">
        <f>IF(D32="","",D32-E32)</f>
        <v/>
      </c>
      <c r="G32" s="17">
        <f>IF(D32="","",IF(E32&gt;0,F32/E32,0))</f>
        <v/>
      </c>
      <c r="H32" s="22" t="n"/>
      <c r="I32" s="17">
        <f>IF(D32="","",IF($D$5&gt;0,D32/$D$5,0))</f>
        <v/>
      </c>
    </row>
    <row r="33">
      <c r="B33" s="21" t="n"/>
      <c r="C33" s="22" t="n"/>
      <c r="D33" s="10" t="n"/>
      <c r="E33" s="10" t="n"/>
      <c r="F33" s="14">
        <f>IF(D33="","",D33-E33)</f>
        <v/>
      </c>
      <c r="G33" s="17">
        <f>IF(D33="","",IF(E33&gt;0,F33/E33,0))</f>
        <v/>
      </c>
      <c r="H33" s="22" t="n"/>
      <c r="I33" s="17">
        <f>IF(D33="","",IF($D$5&gt;0,D33/$D$5,0))</f>
        <v/>
      </c>
    </row>
    <row r="34">
      <c r="B34" s="21" t="n"/>
      <c r="C34" s="22" t="n"/>
      <c r="D34" s="10" t="n"/>
      <c r="E34" s="10" t="n"/>
      <c r="F34" s="14">
        <f>IF(D34="","",D34-E34)</f>
        <v/>
      </c>
      <c r="G34" s="17">
        <f>IF(D34="","",IF(E34&gt;0,F34/E34,0))</f>
        <v/>
      </c>
      <c r="H34" s="22" t="n"/>
      <c r="I34" s="17">
        <f>IF(D34="","",IF($D$5&gt;0,D34/$D$5,0))</f>
        <v/>
      </c>
    </row>
    <row r="35">
      <c r="B35" s="21" t="n"/>
      <c r="C35" s="22" t="n"/>
      <c r="D35" s="10" t="n"/>
      <c r="E35" s="10" t="n"/>
      <c r="F35" s="14">
        <f>IF(D35="","",D35-E35)</f>
        <v/>
      </c>
      <c r="G35" s="17">
        <f>IF(D35="","",IF(E35&gt;0,F35/E35,0))</f>
        <v/>
      </c>
      <c r="H35" s="22" t="n"/>
      <c r="I35" s="17">
        <f>IF(D35="","",IF($D$5&gt;0,D35/$D$5,0))</f>
        <v/>
      </c>
    </row>
    <row r="36">
      <c r="B36" s="21" t="n"/>
      <c r="C36" s="22" t="n"/>
      <c r="D36" s="10" t="n"/>
      <c r="E36" s="10" t="n"/>
      <c r="F36" s="14">
        <f>IF(D36="","",D36-E36)</f>
        <v/>
      </c>
      <c r="G36" s="17">
        <f>IF(D36="","",IF(E36&gt;0,F36/E36,0))</f>
        <v/>
      </c>
      <c r="H36" s="22" t="n"/>
      <c r="I36" s="17">
        <f>IF(D36="","",IF($D$5&gt;0,D36/$D$5,0))</f>
        <v/>
      </c>
    </row>
    <row r="37">
      <c r="B37" s="21" t="n"/>
      <c r="C37" s="22" t="n"/>
      <c r="D37" s="10" t="n"/>
      <c r="E37" s="10" t="n"/>
      <c r="F37" s="14">
        <f>IF(D37="","",D37-E37)</f>
        <v/>
      </c>
      <c r="G37" s="17">
        <f>IF(D37="","",IF(E37&gt;0,F37/E37,0))</f>
        <v/>
      </c>
      <c r="H37" s="22" t="n"/>
      <c r="I37" s="17">
        <f>IF(D37="","",IF($D$5&gt;0,D37/$D$5,0))</f>
        <v/>
      </c>
    </row>
    <row r="38">
      <c r="B38" s="21" t="n"/>
      <c r="C38" s="22" t="n"/>
      <c r="D38" s="10" t="n"/>
      <c r="E38" s="10" t="n"/>
      <c r="F38" s="14">
        <f>IF(D38="","",D38-E38)</f>
        <v/>
      </c>
      <c r="G38" s="17">
        <f>IF(D38="","",IF(E38&gt;0,F38/E38,0))</f>
        <v/>
      </c>
      <c r="H38" s="22" t="n"/>
      <c r="I38" s="17">
        <f>IF(D38="","",IF($D$5&gt;0,D38/$D$5,0))</f>
        <v/>
      </c>
    </row>
    <row r="39">
      <c r="B39" s="21" t="n"/>
      <c r="C39" s="22" t="n"/>
      <c r="D39" s="10" t="n"/>
      <c r="E39" s="10" t="n"/>
      <c r="F39" s="14">
        <f>IF(D39="","",D39-E39)</f>
        <v/>
      </c>
      <c r="G39" s="17">
        <f>IF(D39="","",IF(E39&gt;0,F39/E39,0))</f>
        <v/>
      </c>
      <c r="H39" s="22" t="n"/>
      <c r="I39" s="17">
        <f>IF(D39="","",IF($D$5&gt;0,D39/$D$5,0))</f>
        <v/>
      </c>
    </row>
    <row r="40">
      <c r="B40" s="21" t="n"/>
      <c r="C40" s="22" t="n"/>
      <c r="D40" s="10" t="n"/>
      <c r="E40" s="10" t="n"/>
      <c r="F40" s="14">
        <f>IF(D40="","",D40-E40)</f>
        <v/>
      </c>
      <c r="G40" s="17">
        <f>IF(D40="","",IF(E40&gt;0,F40/E40,0))</f>
        <v/>
      </c>
      <c r="H40" s="22" t="n"/>
      <c r="I40" s="17">
        <f>IF(D40="","",IF($D$5&gt;0,D40/$D$5,0))</f>
        <v/>
      </c>
    </row>
    <row r="41">
      <c r="B41" s="21" t="n"/>
      <c r="C41" s="22" t="n"/>
      <c r="D41" s="10" t="n"/>
      <c r="E41" s="10" t="n"/>
      <c r="F41" s="14">
        <f>IF(D41="","",D41-E41)</f>
        <v/>
      </c>
      <c r="G41" s="17">
        <f>IF(D41="","",IF(E41&gt;0,F41/E41,0))</f>
        <v/>
      </c>
      <c r="H41" s="22" t="n"/>
      <c r="I41" s="17">
        <f>IF(D41="","",IF($D$5&gt;0,D41/$D$5,0))</f>
        <v/>
      </c>
    </row>
    <row r="42">
      <c r="B42" s="21" t="n"/>
      <c r="C42" s="22" t="n"/>
      <c r="D42" s="10" t="n"/>
      <c r="E42" s="10" t="n"/>
      <c r="F42" s="14">
        <f>IF(D42="","",D42-E42)</f>
        <v/>
      </c>
      <c r="G42" s="17">
        <f>IF(D42="","",IF(E42&gt;0,F42/E42,0))</f>
        <v/>
      </c>
      <c r="H42" s="22" t="n"/>
      <c r="I42" s="17">
        <f>IF(D42="","",IF($D$5&gt;0,D42/$D$5,0))</f>
        <v/>
      </c>
    </row>
    <row r="43">
      <c r="B43" s="21" t="n"/>
      <c r="C43" s="22" t="n"/>
      <c r="D43" s="10" t="n"/>
      <c r="E43" s="10" t="n"/>
      <c r="F43" s="14">
        <f>IF(D43="","",D43-E43)</f>
        <v/>
      </c>
      <c r="G43" s="17">
        <f>IF(D43="","",IF(E43&gt;0,F43/E43,0))</f>
        <v/>
      </c>
      <c r="H43" s="22" t="n"/>
      <c r="I43" s="17">
        <f>IF(D43="","",IF($D$5&gt;0,D43/$D$5,0))</f>
        <v/>
      </c>
    </row>
    <row r="44">
      <c r="B44" s="21" t="n"/>
      <c r="C44" s="22" t="n"/>
      <c r="D44" s="10" t="n"/>
      <c r="E44" s="10" t="n"/>
      <c r="F44" s="14">
        <f>IF(D44="","",D44-E44)</f>
        <v/>
      </c>
      <c r="G44" s="17">
        <f>IF(D44="","",IF(E44&gt;0,F44/E44,0))</f>
        <v/>
      </c>
      <c r="H44" s="22" t="n"/>
      <c r="I44" s="17">
        <f>IF(D44="","",IF($D$5&gt;0,D44/$D$5,0))</f>
        <v/>
      </c>
    </row>
    <row r="45">
      <c r="B45" s="21" t="n"/>
      <c r="C45" s="22" t="n"/>
      <c r="D45" s="10" t="n"/>
      <c r="E45" s="10" t="n"/>
      <c r="F45" s="14">
        <f>IF(D45="","",D45-E45)</f>
        <v/>
      </c>
      <c r="G45" s="17">
        <f>IF(D45="","",IF(E45&gt;0,F45/E45,0))</f>
        <v/>
      </c>
      <c r="H45" s="22" t="n"/>
      <c r="I45" s="17">
        <f>IF(D45="","",IF($D$5&gt;0,D45/$D$5,0))</f>
        <v/>
      </c>
    </row>
    <row r="46">
      <c r="B46" s="21" t="n"/>
      <c r="C46" s="22" t="n"/>
      <c r="D46" s="10" t="n"/>
      <c r="E46" s="10" t="n"/>
      <c r="F46" s="14">
        <f>IF(D46="","",D46-E46)</f>
        <v/>
      </c>
      <c r="G46" s="17">
        <f>IF(D46="","",IF(E46&gt;0,F46/E46,0))</f>
        <v/>
      </c>
      <c r="H46" s="22" t="n"/>
      <c r="I46" s="17">
        <f>IF(D46="","",IF($D$5&gt;0,D46/$D$5,0))</f>
        <v/>
      </c>
    </row>
    <row r="47">
      <c r="B47" s="21" t="n"/>
      <c r="C47" s="22" t="n"/>
      <c r="D47" s="10" t="n"/>
      <c r="E47" s="10" t="n"/>
      <c r="F47" s="14">
        <f>IF(D47="","",D47-E47)</f>
        <v/>
      </c>
      <c r="G47" s="17">
        <f>IF(D47="","",IF(E47&gt;0,F47/E47,0))</f>
        <v/>
      </c>
      <c r="H47" s="22" t="n"/>
      <c r="I47" s="17">
        <f>IF(D47="","",IF($D$5&gt;0,D47/$D$5,0))</f>
        <v/>
      </c>
    </row>
    <row r="49">
      <c r="B49" s="23" t="inlineStr">
        <is>
          <t>Liquidez: Alta = disponible al instante (cuentas); Media = recuperable en días o semanas; Baja = difícil de vender rápido (casa, coche). Valor hace 1 año es opcional.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B8:I47">
    <cfRule type="expression" priority="1" dxfId="3">
      <formula>MOD(ROW(),2)=0</formula>
    </cfRule>
  </conditionalFormatting>
  <conditionalFormatting sqref="D8:D47">
    <cfRule type="dataBar" priority="2">
      <dataBar>
        <cfvo type="num" val="0"/>
        <cfvo type="max"/>
        <color rgb="0034D399"/>
      </dataBar>
    </cfRule>
  </conditionalFormatting>
  <conditionalFormatting sqref="F8:G47">
    <cfRule type="expression" priority="3" dxfId="0">
      <formula>AND(ISNUMBER(F8),F8&lt;0)</formula>
    </cfRule>
  </conditionalFormatting>
  <dataValidations count="2">
    <dataValidation sqref="C8:C47" showDropDown="0" showInputMessage="0" showErrorMessage="0" allowBlank="1" type="list">
      <formula1>=Listas!$A$2:$A$7</formula1>
    </dataValidation>
    <dataValidation sqref="H8:H47" showDropDown="0" showInputMessage="0" showErrorMessage="0" allowBlank="1" type="list">
      <formula1>=Listas!$B$2:$B$4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B91C1C"/>
    <outlinePr summaryBelow="1" summaryRight="1"/>
    <pageSetUpPr fitToPage="1"/>
  </sheetPr>
  <dimension ref="B2:I49"/>
  <sheetViews>
    <sheetView showGridLines="0" tabSelected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21" customWidth="1" min="3" max="3"/>
    <col width="15" customWidth="1" min="4" max="4"/>
    <col width="13" customWidth="1" min="5" max="5"/>
    <col width="14" customWidth="1" min="6" max="6"/>
    <col width="16" customWidth="1" min="7" max="7"/>
    <col width="15" customWidth="1" min="8" max="8"/>
    <col width="12" customWidth="1" min="9" max="9"/>
  </cols>
  <sheetData>
    <row r="2" ht="34" customHeight="1">
      <c r="B2" s="1" t="inlineStr">
        <is>
          <t>Pasivos: todo lo que debes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Anota cada deuda con su saldo pendiente (celdas crema). El interés anual puede ser TIN o TAE.</t>
        </is>
      </c>
    </row>
    <row r="5">
      <c r="B5" s="9" t="inlineStr">
        <is>
          <t>TOTAL PASIVOS</t>
        </is>
      </c>
      <c r="D5" s="19">
        <f>SUM(D8:D47)</f>
        <v/>
      </c>
      <c r="F5" s="19">
        <f>SUM(F8:F47)</f>
        <v/>
      </c>
      <c r="G5" s="19">
        <f>SUM(G8:G47)</f>
        <v/>
      </c>
    </row>
    <row r="7" ht="34" customHeight="1">
      <c r="B7" s="15" t="inlineStr">
        <is>
          <t>Deuda</t>
        </is>
      </c>
      <c r="C7" s="15" t="inlineStr">
        <is>
          <t>Categoría</t>
        </is>
      </c>
      <c r="D7" s="15" t="inlineStr">
        <is>
          <t>Saldo pendiente</t>
        </is>
      </c>
      <c r="E7" s="15" t="inlineStr">
        <is>
          <t>Interés anual</t>
        </is>
      </c>
      <c r="F7" s="15" t="inlineStr">
        <is>
          <t>Cuota mensual</t>
        </is>
      </c>
      <c r="G7" s="15" t="inlineStr">
        <is>
          <t>Intereses al año (aprox.)</t>
        </is>
      </c>
      <c r="H7" s="15" t="inlineStr">
        <is>
          <t>Meses restantes</t>
        </is>
      </c>
      <c r="I7" s="15" t="inlineStr">
        <is>
          <t>% del total</t>
        </is>
      </c>
    </row>
    <row r="8">
      <c r="B8" s="21" t="inlineStr">
        <is>
          <t>Hipoteca vivienda</t>
        </is>
      </c>
      <c r="C8" s="22" t="inlineStr">
        <is>
          <t>Hipoteca</t>
        </is>
      </c>
      <c r="D8" s="10" t="n">
        <v>135000</v>
      </c>
      <c r="E8" s="12" t="n">
        <v>0.031</v>
      </c>
      <c r="F8" s="10" t="n">
        <v>780</v>
      </c>
      <c r="G8" s="14">
        <f>IF(D8="","",ROUND(D8*E8,2))</f>
        <v/>
      </c>
      <c r="H8" s="24">
        <f>IF(D8="","",IF(D8&lt;=0,0,IF(F8&lt;=0,"Sin cuota",IF(E8=0,ROUNDUP(D8/F8,0),IFERROR(ROUNDUP(NPER(E8/12,-F8,D8),0),"Revisar cuota")))))</f>
        <v/>
      </c>
      <c r="I8" s="17">
        <f>IF(D8="","",IF($D$5&gt;0,D8/$D$5,0))</f>
        <v/>
      </c>
    </row>
    <row r="9">
      <c r="B9" s="21" t="inlineStr">
        <is>
          <t>Préstamo del coche</t>
        </is>
      </c>
      <c r="C9" s="22" t="inlineStr">
        <is>
          <t>Préstamo coche</t>
        </is>
      </c>
      <c r="D9" s="10" t="n">
        <v>4200</v>
      </c>
      <c r="E9" s="12" t="n">
        <v>0.065</v>
      </c>
      <c r="F9" s="10" t="n">
        <v>190</v>
      </c>
      <c r="G9" s="14">
        <f>IF(D9="","",ROUND(D9*E9,2))</f>
        <v/>
      </c>
      <c r="H9" s="24">
        <f>IF(D9="","",IF(D9&lt;=0,0,IF(F9&lt;=0,"Sin cuota",IF(E9=0,ROUNDUP(D9/F9,0),IFERROR(ROUNDUP(NPER(E9/12,-F9,D9),0),"Revisar cuota")))))</f>
        <v/>
      </c>
      <c r="I9" s="17">
        <f>IF(D9="","",IF($D$5&gt;0,D9/$D$5,0))</f>
        <v/>
      </c>
    </row>
    <row r="10">
      <c r="B10" s="21" t="inlineStr">
        <is>
          <t>Préstamo reforma</t>
        </is>
      </c>
      <c r="C10" s="22" t="inlineStr">
        <is>
          <t>Préstamo personal</t>
        </is>
      </c>
      <c r="D10" s="10" t="n">
        <v>3500</v>
      </c>
      <c r="E10" s="12" t="n">
        <v>0.079</v>
      </c>
      <c r="F10" s="10" t="n">
        <v>130</v>
      </c>
      <c r="G10" s="14">
        <f>IF(D10="","",ROUND(D10*E10,2))</f>
        <v/>
      </c>
      <c r="H10" s="24">
        <f>IF(D10="","",IF(D10&lt;=0,0,IF(F10&lt;=0,"Sin cuota",IF(E10=0,ROUNDUP(D10/F10,0),IFERROR(ROUNDUP(NPER(E10/12,-F10,D10),0),"Revisar cuota")))))</f>
        <v/>
      </c>
      <c r="I10" s="17">
        <f>IF(D10="","",IF($D$5&gt;0,D10/$D$5,0))</f>
        <v/>
      </c>
    </row>
    <row r="11">
      <c r="B11" s="21" t="inlineStr">
        <is>
          <t>Tarjeta de crédito</t>
        </is>
      </c>
      <c r="C11" s="22" t="inlineStr">
        <is>
          <t>Tarjetas y aplazados</t>
        </is>
      </c>
      <c r="D11" s="10" t="n">
        <v>820</v>
      </c>
      <c r="E11" s="12" t="n">
        <v>0.22</v>
      </c>
      <c r="F11" s="10" t="n">
        <v>100</v>
      </c>
      <c r="G11" s="14">
        <f>IF(D11="","",ROUND(D11*E11,2))</f>
        <v/>
      </c>
      <c r="H11" s="24">
        <f>IF(D11="","",IF(D11&lt;=0,0,IF(F11&lt;=0,"Sin cuota",IF(E11=0,ROUNDUP(D11/F11,0),IFERROR(ROUNDUP(NPER(E11/12,-F11,D11),0),"Revisar cuota")))))</f>
        <v/>
      </c>
      <c r="I11" s="17">
        <f>IF(D11="","",IF($D$5&gt;0,D11/$D$5,0))</f>
        <v/>
      </c>
    </row>
    <row r="12">
      <c r="B12" s="21" t="inlineStr">
        <is>
          <t>Móvil a plazos</t>
        </is>
      </c>
      <c r="C12" s="22" t="inlineStr">
        <is>
          <t>Tarjetas y aplazados</t>
        </is>
      </c>
      <c r="D12" s="10" t="n">
        <v>360</v>
      </c>
      <c r="E12" s="12" t="n">
        <v>0</v>
      </c>
      <c r="F12" s="10" t="n">
        <v>30</v>
      </c>
      <c r="G12" s="14">
        <f>IF(D12="","",ROUND(D12*E12,2))</f>
        <v/>
      </c>
      <c r="H12" s="24">
        <f>IF(D12="","",IF(D12&lt;=0,0,IF(F12&lt;=0,"Sin cuota",IF(E12=0,ROUNDUP(D12/F12,0),IFERROR(ROUNDUP(NPER(E12/12,-F12,D12),0),"Revisar cuota")))))</f>
        <v/>
      </c>
      <c r="I12" s="17">
        <f>IF(D12="","",IF($D$5&gt;0,D12/$D$5,0))</f>
        <v/>
      </c>
    </row>
    <row r="13">
      <c r="B13" s="21" t="inlineStr">
        <is>
          <t>Préstamo familiar</t>
        </is>
      </c>
      <c r="C13" s="22" t="inlineStr">
        <is>
          <t>Otras deudas</t>
        </is>
      </c>
      <c r="D13" s="10" t="n">
        <v>1500</v>
      </c>
      <c r="E13" s="12" t="n">
        <v>0</v>
      </c>
      <c r="F13" s="10" t="n">
        <v>100</v>
      </c>
      <c r="G13" s="14">
        <f>IF(D13="","",ROUND(D13*E13,2))</f>
        <v/>
      </c>
      <c r="H13" s="24">
        <f>IF(D13="","",IF(D13&lt;=0,0,IF(F13&lt;=0,"Sin cuota",IF(E13=0,ROUNDUP(D13/F13,0),IFERROR(ROUNDUP(NPER(E13/12,-F13,D13),0),"Revisar cuota")))))</f>
        <v/>
      </c>
      <c r="I13" s="17">
        <f>IF(D13="","",IF($D$5&gt;0,D13/$D$5,0))</f>
        <v/>
      </c>
    </row>
    <row r="14">
      <c r="B14" s="21" t="n"/>
      <c r="C14" s="22" t="n"/>
      <c r="D14" s="10" t="n"/>
      <c r="E14" s="12" t="n"/>
      <c r="F14" s="10" t="n"/>
      <c r="G14" s="14">
        <f>IF(D14="","",ROUND(D14*E14,2))</f>
        <v/>
      </c>
      <c r="H14" s="24">
        <f>IF(D14="","",IF(D14&lt;=0,0,IF(F14&lt;=0,"Sin cuota",IF(E14=0,ROUNDUP(D14/F14,0),IFERROR(ROUNDUP(NPER(E14/12,-F14,D14),0),"Revisar cuota")))))</f>
        <v/>
      </c>
      <c r="I14" s="17">
        <f>IF(D14="","",IF($D$5&gt;0,D14/$D$5,0))</f>
        <v/>
      </c>
    </row>
    <row r="15">
      <c r="B15" s="21" t="n"/>
      <c r="C15" s="22" t="n"/>
      <c r="D15" s="10" t="n"/>
      <c r="E15" s="12" t="n"/>
      <c r="F15" s="10" t="n"/>
      <c r="G15" s="14">
        <f>IF(D15="","",ROUND(D15*E15,2))</f>
        <v/>
      </c>
      <c r="H15" s="24">
        <f>IF(D15="","",IF(D15&lt;=0,0,IF(F15&lt;=0,"Sin cuota",IF(E15=0,ROUNDUP(D15/F15,0),IFERROR(ROUNDUP(NPER(E15/12,-F15,D15),0),"Revisar cuota")))))</f>
        <v/>
      </c>
      <c r="I15" s="17">
        <f>IF(D15="","",IF($D$5&gt;0,D15/$D$5,0))</f>
        <v/>
      </c>
    </row>
    <row r="16">
      <c r="B16" s="21" t="n"/>
      <c r="C16" s="22" t="n"/>
      <c r="D16" s="10" t="n"/>
      <c r="E16" s="12" t="n"/>
      <c r="F16" s="10" t="n"/>
      <c r="G16" s="14">
        <f>IF(D16="","",ROUND(D16*E16,2))</f>
        <v/>
      </c>
      <c r="H16" s="24">
        <f>IF(D16="","",IF(D16&lt;=0,0,IF(F16&lt;=0,"Sin cuota",IF(E16=0,ROUNDUP(D16/F16,0),IFERROR(ROUNDUP(NPER(E16/12,-F16,D16),0),"Revisar cuota")))))</f>
        <v/>
      </c>
      <c r="I16" s="17">
        <f>IF(D16="","",IF($D$5&gt;0,D16/$D$5,0))</f>
        <v/>
      </c>
    </row>
    <row r="17">
      <c r="B17" s="21" t="n"/>
      <c r="C17" s="22" t="n"/>
      <c r="D17" s="10" t="n"/>
      <c r="E17" s="12" t="n"/>
      <c r="F17" s="10" t="n"/>
      <c r="G17" s="14">
        <f>IF(D17="","",ROUND(D17*E17,2))</f>
        <v/>
      </c>
      <c r="H17" s="24">
        <f>IF(D17="","",IF(D17&lt;=0,0,IF(F17&lt;=0,"Sin cuota",IF(E17=0,ROUNDUP(D17/F17,0),IFERROR(ROUNDUP(NPER(E17/12,-F17,D17),0),"Revisar cuota")))))</f>
        <v/>
      </c>
      <c r="I17" s="17">
        <f>IF(D17="","",IF($D$5&gt;0,D17/$D$5,0))</f>
        <v/>
      </c>
    </row>
    <row r="18">
      <c r="B18" s="21" t="n"/>
      <c r="C18" s="22" t="n"/>
      <c r="D18" s="10" t="n"/>
      <c r="E18" s="12" t="n"/>
      <c r="F18" s="10" t="n"/>
      <c r="G18" s="14">
        <f>IF(D18="","",ROUND(D18*E18,2))</f>
        <v/>
      </c>
      <c r="H18" s="24">
        <f>IF(D18="","",IF(D18&lt;=0,0,IF(F18&lt;=0,"Sin cuota",IF(E18=0,ROUNDUP(D18/F18,0),IFERROR(ROUNDUP(NPER(E18/12,-F18,D18),0),"Revisar cuota")))))</f>
        <v/>
      </c>
      <c r="I18" s="17">
        <f>IF(D18="","",IF($D$5&gt;0,D18/$D$5,0))</f>
        <v/>
      </c>
    </row>
    <row r="19">
      <c r="B19" s="21" t="n"/>
      <c r="C19" s="22" t="n"/>
      <c r="D19" s="10" t="n"/>
      <c r="E19" s="12" t="n"/>
      <c r="F19" s="10" t="n"/>
      <c r="G19" s="14">
        <f>IF(D19="","",ROUND(D19*E19,2))</f>
        <v/>
      </c>
      <c r="H19" s="24">
        <f>IF(D19="","",IF(D19&lt;=0,0,IF(F19&lt;=0,"Sin cuota",IF(E19=0,ROUNDUP(D19/F19,0),IFERROR(ROUNDUP(NPER(E19/12,-F19,D19),0),"Revisar cuota")))))</f>
        <v/>
      </c>
      <c r="I19" s="17">
        <f>IF(D19="","",IF($D$5&gt;0,D19/$D$5,0))</f>
        <v/>
      </c>
    </row>
    <row r="20">
      <c r="B20" s="21" t="n"/>
      <c r="C20" s="22" t="n"/>
      <c r="D20" s="10" t="n"/>
      <c r="E20" s="12" t="n"/>
      <c r="F20" s="10" t="n"/>
      <c r="G20" s="14">
        <f>IF(D20="","",ROUND(D20*E20,2))</f>
        <v/>
      </c>
      <c r="H20" s="24">
        <f>IF(D20="","",IF(D20&lt;=0,0,IF(F20&lt;=0,"Sin cuota",IF(E20=0,ROUNDUP(D20/F20,0),IFERROR(ROUNDUP(NPER(E20/12,-F20,D20),0),"Revisar cuota")))))</f>
        <v/>
      </c>
      <c r="I20" s="17">
        <f>IF(D20="","",IF($D$5&gt;0,D20/$D$5,0))</f>
        <v/>
      </c>
    </row>
    <row r="21">
      <c r="B21" s="21" t="n"/>
      <c r="C21" s="22" t="n"/>
      <c r="D21" s="10" t="n"/>
      <c r="E21" s="12" t="n"/>
      <c r="F21" s="10" t="n"/>
      <c r="G21" s="14">
        <f>IF(D21="","",ROUND(D21*E21,2))</f>
        <v/>
      </c>
      <c r="H21" s="24">
        <f>IF(D21="","",IF(D21&lt;=0,0,IF(F21&lt;=0,"Sin cuota",IF(E21=0,ROUNDUP(D21/F21,0),IFERROR(ROUNDUP(NPER(E21/12,-F21,D21),0),"Revisar cuota")))))</f>
        <v/>
      </c>
      <c r="I21" s="17">
        <f>IF(D21="","",IF($D$5&gt;0,D21/$D$5,0))</f>
        <v/>
      </c>
    </row>
    <row r="22">
      <c r="B22" s="21" t="n"/>
      <c r="C22" s="22" t="n"/>
      <c r="D22" s="10" t="n"/>
      <c r="E22" s="12" t="n"/>
      <c r="F22" s="10" t="n"/>
      <c r="G22" s="14">
        <f>IF(D22="","",ROUND(D22*E22,2))</f>
        <v/>
      </c>
      <c r="H22" s="24">
        <f>IF(D22="","",IF(D22&lt;=0,0,IF(F22&lt;=0,"Sin cuota",IF(E22=0,ROUNDUP(D22/F22,0),IFERROR(ROUNDUP(NPER(E22/12,-F22,D22),0),"Revisar cuota")))))</f>
        <v/>
      </c>
      <c r="I22" s="17">
        <f>IF(D22="","",IF($D$5&gt;0,D22/$D$5,0))</f>
        <v/>
      </c>
    </row>
    <row r="23">
      <c r="B23" s="21" t="n"/>
      <c r="C23" s="22" t="n"/>
      <c r="D23" s="10" t="n"/>
      <c r="E23" s="12" t="n"/>
      <c r="F23" s="10" t="n"/>
      <c r="G23" s="14">
        <f>IF(D23="","",ROUND(D23*E23,2))</f>
        <v/>
      </c>
      <c r="H23" s="24">
        <f>IF(D23="","",IF(D23&lt;=0,0,IF(F23&lt;=0,"Sin cuota",IF(E23=0,ROUNDUP(D23/F23,0),IFERROR(ROUNDUP(NPER(E23/12,-F23,D23),0),"Revisar cuota")))))</f>
        <v/>
      </c>
      <c r="I23" s="17">
        <f>IF(D23="","",IF($D$5&gt;0,D23/$D$5,0))</f>
        <v/>
      </c>
    </row>
    <row r="24">
      <c r="B24" s="21" t="n"/>
      <c r="C24" s="22" t="n"/>
      <c r="D24" s="10" t="n"/>
      <c r="E24" s="12" t="n"/>
      <c r="F24" s="10" t="n"/>
      <c r="G24" s="14">
        <f>IF(D24="","",ROUND(D24*E24,2))</f>
        <v/>
      </c>
      <c r="H24" s="24">
        <f>IF(D24="","",IF(D24&lt;=0,0,IF(F24&lt;=0,"Sin cuota",IF(E24=0,ROUNDUP(D24/F24,0),IFERROR(ROUNDUP(NPER(E24/12,-F24,D24),0),"Revisar cuota")))))</f>
        <v/>
      </c>
      <c r="I24" s="17">
        <f>IF(D24="","",IF($D$5&gt;0,D24/$D$5,0))</f>
        <v/>
      </c>
    </row>
    <row r="25">
      <c r="B25" s="21" t="n"/>
      <c r="C25" s="22" t="n"/>
      <c r="D25" s="10" t="n"/>
      <c r="E25" s="12" t="n"/>
      <c r="F25" s="10" t="n"/>
      <c r="G25" s="14">
        <f>IF(D25="","",ROUND(D25*E25,2))</f>
        <v/>
      </c>
      <c r="H25" s="24">
        <f>IF(D25="","",IF(D25&lt;=0,0,IF(F25&lt;=0,"Sin cuota",IF(E25=0,ROUNDUP(D25/F25,0),IFERROR(ROUNDUP(NPER(E25/12,-F25,D25),0),"Revisar cuota")))))</f>
        <v/>
      </c>
      <c r="I25" s="17">
        <f>IF(D25="","",IF($D$5&gt;0,D25/$D$5,0))</f>
        <v/>
      </c>
    </row>
    <row r="26">
      <c r="B26" s="21" t="n"/>
      <c r="C26" s="22" t="n"/>
      <c r="D26" s="10" t="n"/>
      <c r="E26" s="12" t="n"/>
      <c r="F26" s="10" t="n"/>
      <c r="G26" s="14">
        <f>IF(D26="","",ROUND(D26*E26,2))</f>
        <v/>
      </c>
      <c r="H26" s="24">
        <f>IF(D26="","",IF(D26&lt;=0,0,IF(F26&lt;=0,"Sin cuota",IF(E26=0,ROUNDUP(D26/F26,0),IFERROR(ROUNDUP(NPER(E26/12,-F26,D26),0),"Revisar cuota")))))</f>
        <v/>
      </c>
      <c r="I26" s="17">
        <f>IF(D26="","",IF($D$5&gt;0,D26/$D$5,0))</f>
        <v/>
      </c>
    </row>
    <row r="27">
      <c r="B27" s="21" t="n"/>
      <c r="C27" s="22" t="n"/>
      <c r="D27" s="10" t="n"/>
      <c r="E27" s="12" t="n"/>
      <c r="F27" s="10" t="n"/>
      <c r="G27" s="14">
        <f>IF(D27="","",ROUND(D27*E27,2))</f>
        <v/>
      </c>
      <c r="H27" s="24">
        <f>IF(D27="","",IF(D27&lt;=0,0,IF(F27&lt;=0,"Sin cuota",IF(E27=0,ROUNDUP(D27/F27,0),IFERROR(ROUNDUP(NPER(E27/12,-F27,D27),0),"Revisar cuota")))))</f>
        <v/>
      </c>
      <c r="I27" s="17">
        <f>IF(D27="","",IF($D$5&gt;0,D27/$D$5,0))</f>
        <v/>
      </c>
    </row>
    <row r="28">
      <c r="B28" s="21" t="n"/>
      <c r="C28" s="22" t="n"/>
      <c r="D28" s="10" t="n"/>
      <c r="E28" s="12" t="n"/>
      <c r="F28" s="10" t="n"/>
      <c r="G28" s="14">
        <f>IF(D28="","",ROUND(D28*E28,2))</f>
        <v/>
      </c>
      <c r="H28" s="24">
        <f>IF(D28="","",IF(D28&lt;=0,0,IF(F28&lt;=0,"Sin cuota",IF(E28=0,ROUNDUP(D28/F28,0),IFERROR(ROUNDUP(NPER(E28/12,-F28,D28),0),"Revisar cuota")))))</f>
        <v/>
      </c>
      <c r="I28" s="17">
        <f>IF(D28="","",IF($D$5&gt;0,D28/$D$5,0))</f>
        <v/>
      </c>
    </row>
    <row r="29">
      <c r="B29" s="21" t="n"/>
      <c r="C29" s="22" t="n"/>
      <c r="D29" s="10" t="n"/>
      <c r="E29" s="12" t="n"/>
      <c r="F29" s="10" t="n"/>
      <c r="G29" s="14">
        <f>IF(D29="","",ROUND(D29*E29,2))</f>
        <v/>
      </c>
      <c r="H29" s="24">
        <f>IF(D29="","",IF(D29&lt;=0,0,IF(F29&lt;=0,"Sin cuota",IF(E29=0,ROUNDUP(D29/F29,0),IFERROR(ROUNDUP(NPER(E29/12,-F29,D29),0),"Revisar cuota")))))</f>
        <v/>
      </c>
      <c r="I29" s="17">
        <f>IF(D29="","",IF($D$5&gt;0,D29/$D$5,0))</f>
        <v/>
      </c>
    </row>
    <row r="30">
      <c r="B30" s="21" t="n"/>
      <c r="C30" s="22" t="n"/>
      <c r="D30" s="10" t="n"/>
      <c r="E30" s="12" t="n"/>
      <c r="F30" s="10" t="n"/>
      <c r="G30" s="14">
        <f>IF(D30="","",ROUND(D30*E30,2))</f>
        <v/>
      </c>
      <c r="H30" s="24">
        <f>IF(D30="","",IF(D30&lt;=0,0,IF(F30&lt;=0,"Sin cuota",IF(E30=0,ROUNDUP(D30/F30,0),IFERROR(ROUNDUP(NPER(E30/12,-F30,D30),0),"Revisar cuota")))))</f>
        <v/>
      </c>
      <c r="I30" s="17">
        <f>IF(D30="","",IF($D$5&gt;0,D30/$D$5,0))</f>
        <v/>
      </c>
    </row>
    <row r="31">
      <c r="B31" s="21" t="n"/>
      <c r="C31" s="22" t="n"/>
      <c r="D31" s="10" t="n"/>
      <c r="E31" s="12" t="n"/>
      <c r="F31" s="10" t="n"/>
      <c r="G31" s="14">
        <f>IF(D31="","",ROUND(D31*E31,2))</f>
        <v/>
      </c>
      <c r="H31" s="24">
        <f>IF(D31="","",IF(D31&lt;=0,0,IF(F31&lt;=0,"Sin cuota",IF(E31=0,ROUNDUP(D31/F31,0),IFERROR(ROUNDUP(NPER(E31/12,-F31,D31),0),"Revisar cuota")))))</f>
        <v/>
      </c>
      <c r="I31" s="17">
        <f>IF(D31="","",IF($D$5&gt;0,D31/$D$5,0))</f>
        <v/>
      </c>
    </row>
    <row r="32">
      <c r="B32" s="21" t="n"/>
      <c r="C32" s="22" t="n"/>
      <c r="D32" s="10" t="n"/>
      <c r="E32" s="12" t="n"/>
      <c r="F32" s="10" t="n"/>
      <c r="G32" s="14">
        <f>IF(D32="","",ROUND(D32*E32,2))</f>
        <v/>
      </c>
      <c r="H32" s="24">
        <f>IF(D32="","",IF(D32&lt;=0,0,IF(F32&lt;=0,"Sin cuota",IF(E32=0,ROUNDUP(D32/F32,0),IFERROR(ROUNDUP(NPER(E32/12,-F32,D32),0),"Revisar cuota")))))</f>
        <v/>
      </c>
      <c r="I32" s="17">
        <f>IF(D32="","",IF($D$5&gt;0,D32/$D$5,0))</f>
        <v/>
      </c>
    </row>
    <row r="33">
      <c r="B33" s="21" t="n"/>
      <c r="C33" s="22" t="n"/>
      <c r="D33" s="10" t="n"/>
      <c r="E33" s="12" t="n"/>
      <c r="F33" s="10" t="n"/>
      <c r="G33" s="14">
        <f>IF(D33="","",ROUND(D33*E33,2))</f>
        <v/>
      </c>
      <c r="H33" s="24">
        <f>IF(D33="","",IF(D33&lt;=0,0,IF(F33&lt;=0,"Sin cuota",IF(E33=0,ROUNDUP(D33/F33,0),IFERROR(ROUNDUP(NPER(E33/12,-F33,D33),0),"Revisar cuota")))))</f>
        <v/>
      </c>
      <c r="I33" s="17">
        <f>IF(D33="","",IF($D$5&gt;0,D33/$D$5,0))</f>
        <v/>
      </c>
    </row>
    <row r="34">
      <c r="B34" s="21" t="n"/>
      <c r="C34" s="22" t="n"/>
      <c r="D34" s="10" t="n"/>
      <c r="E34" s="12" t="n"/>
      <c r="F34" s="10" t="n"/>
      <c r="G34" s="14">
        <f>IF(D34="","",ROUND(D34*E34,2))</f>
        <v/>
      </c>
      <c r="H34" s="24">
        <f>IF(D34="","",IF(D34&lt;=0,0,IF(F34&lt;=0,"Sin cuota",IF(E34=0,ROUNDUP(D34/F34,0),IFERROR(ROUNDUP(NPER(E34/12,-F34,D34),0),"Revisar cuota")))))</f>
        <v/>
      </c>
      <c r="I34" s="17">
        <f>IF(D34="","",IF($D$5&gt;0,D34/$D$5,0))</f>
        <v/>
      </c>
    </row>
    <row r="35">
      <c r="B35" s="21" t="n"/>
      <c r="C35" s="22" t="n"/>
      <c r="D35" s="10" t="n"/>
      <c r="E35" s="12" t="n"/>
      <c r="F35" s="10" t="n"/>
      <c r="G35" s="14">
        <f>IF(D35="","",ROUND(D35*E35,2))</f>
        <v/>
      </c>
      <c r="H35" s="24">
        <f>IF(D35="","",IF(D35&lt;=0,0,IF(F35&lt;=0,"Sin cuota",IF(E35=0,ROUNDUP(D35/F35,0),IFERROR(ROUNDUP(NPER(E35/12,-F35,D35),0),"Revisar cuota")))))</f>
        <v/>
      </c>
      <c r="I35" s="17">
        <f>IF(D35="","",IF($D$5&gt;0,D35/$D$5,0))</f>
        <v/>
      </c>
    </row>
    <row r="36">
      <c r="B36" s="21" t="n"/>
      <c r="C36" s="22" t="n"/>
      <c r="D36" s="10" t="n"/>
      <c r="E36" s="12" t="n"/>
      <c r="F36" s="10" t="n"/>
      <c r="G36" s="14">
        <f>IF(D36="","",ROUND(D36*E36,2))</f>
        <v/>
      </c>
      <c r="H36" s="24">
        <f>IF(D36="","",IF(D36&lt;=0,0,IF(F36&lt;=0,"Sin cuota",IF(E36=0,ROUNDUP(D36/F36,0),IFERROR(ROUNDUP(NPER(E36/12,-F36,D36),0),"Revisar cuota")))))</f>
        <v/>
      </c>
      <c r="I36" s="17">
        <f>IF(D36="","",IF($D$5&gt;0,D36/$D$5,0))</f>
        <v/>
      </c>
    </row>
    <row r="37">
      <c r="B37" s="21" t="n"/>
      <c r="C37" s="22" t="n"/>
      <c r="D37" s="10" t="n"/>
      <c r="E37" s="12" t="n"/>
      <c r="F37" s="10" t="n"/>
      <c r="G37" s="14">
        <f>IF(D37="","",ROUND(D37*E37,2))</f>
        <v/>
      </c>
      <c r="H37" s="24">
        <f>IF(D37="","",IF(D37&lt;=0,0,IF(F37&lt;=0,"Sin cuota",IF(E37=0,ROUNDUP(D37/F37,0),IFERROR(ROUNDUP(NPER(E37/12,-F37,D37),0),"Revisar cuota")))))</f>
        <v/>
      </c>
      <c r="I37" s="17">
        <f>IF(D37="","",IF($D$5&gt;0,D37/$D$5,0))</f>
        <v/>
      </c>
    </row>
    <row r="38">
      <c r="B38" s="21" t="n"/>
      <c r="C38" s="22" t="n"/>
      <c r="D38" s="10" t="n"/>
      <c r="E38" s="12" t="n"/>
      <c r="F38" s="10" t="n"/>
      <c r="G38" s="14">
        <f>IF(D38="","",ROUND(D38*E38,2))</f>
        <v/>
      </c>
      <c r="H38" s="24">
        <f>IF(D38="","",IF(D38&lt;=0,0,IF(F38&lt;=0,"Sin cuota",IF(E38=0,ROUNDUP(D38/F38,0),IFERROR(ROUNDUP(NPER(E38/12,-F38,D38),0),"Revisar cuota")))))</f>
        <v/>
      </c>
      <c r="I38" s="17">
        <f>IF(D38="","",IF($D$5&gt;0,D38/$D$5,0))</f>
        <v/>
      </c>
    </row>
    <row r="39">
      <c r="B39" s="21" t="n"/>
      <c r="C39" s="22" t="n"/>
      <c r="D39" s="10" t="n"/>
      <c r="E39" s="12" t="n"/>
      <c r="F39" s="10" t="n"/>
      <c r="G39" s="14">
        <f>IF(D39="","",ROUND(D39*E39,2))</f>
        <v/>
      </c>
      <c r="H39" s="24">
        <f>IF(D39="","",IF(D39&lt;=0,0,IF(F39&lt;=0,"Sin cuota",IF(E39=0,ROUNDUP(D39/F39,0),IFERROR(ROUNDUP(NPER(E39/12,-F39,D39),0),"Revisar cuota")))))</f>
        <v/>
      </c>
      <c r="I39" s="17">
        <f>IF(D39="","",IF($D$5&gt;0,D39/$D$5,0))</f>
        <v/>
      </c>
    </row>
    <row r="40">
      <c r="B40" s="21" t="n"/>
      <c r="C40" s="22" t="n"/>
      <c r="D40" s="10" t="n"/>
      <c r="E40" s="12" t="n"/>
      <c r="F40" s="10" t="n"/>
      <c r="G40" s="14">
        <f>IF(D40="","",ROUND(D40*E40,2))</f>
        <v/>
      </c>
      <c r="H40" s="24">
        <f>IF(D40="","",IF(D40&lt;=0,0,IF(F40&lt;=0,"Sin cuota",IF(E40=0,ROUNDUP(D40/F40,0),IFERROR(ROUNDUP(NPER(E40/12,-F40,D40),0),"Revisar cuota")))))</f>
        <v/>
      </c>
      <c r="I40" s="17">
        <f>IF(D40="","",IF($D$5&gt;0,D40/$D$5,0))</f>
        <v/>
      </c>
    </row>
    <row r="41">
      <c r="B41" s="21" t="n"/>
      <c r="C41" s="22" t="n"/>
      <c r="D41" s="10" t="n"/>
      <c r="E41" s="12" t="n"/>
      <c r="F41" s="10" t="n"/>
      <c r="G41" s="14">
        <f>IF(D41="","",ROUND(D41*E41,2))</f>
        <v/>
      </c>
      <c r="H41" s="24">
        <f>IF(D41="","",IF(D41&lt;=0,0,IF(F41&lt;=0,"Sin cuota",IF(E41=0,ROUNDUP(D41/F41,0),IFERROR(ROUNDUP(NPER(E41/12,-F41,D41),0),"Revisar cuota")))))</f>
        <v/>
      </c>
      <c r="I41" s="17">
        <f>IF(D41="","",IF($D$5&gt;0,D41/$D$5,0))</f>
        <v/>
      </c>
    </row>
    <row r="42">
      <c r="B42" s="21" t="n"/>
      <c r="C42" s="22" t="n"/>
      <c r="D42" s="10" t="n"/>
      <c r="E42" s="12" t="n"/>
      <c r="F42" s="10" t="n"/>
      <c r="G42" s="14">
        <f>IF(D42="","",ROUND(D42*E42,2))</f>
        <v/>
      </c>
      <c r="H42" s="24">
        <f>IF(D42="","",IF(D42&lt;=0,0,IF(F42&lt;=0,"Sin cuota",IF(E42=0,ROUNDUP(D42/F42,0),IFERROR(ROUNDUP(NPER(E42/12,-F42,D42),0),"Revisar cuota")))))</f>
        <v/>
      </c>
      <c r="I42" s="17">
        <f>IF(D42="","",IF($D$5&gt;0,D42/$D$5,0))</f>
        <v/>
      </c>
    </row>
    <row r="43">
      <c r="B43" s="21" t="n"/>
      <c r="C43" s="22" t="n"/>
      <c r="D43" s="10" t="n"/>
      <c r="E43" s="12" t="n"/>
      <c r="F43" s="10" t="n"/>
      <c r="G43" s="14">
        <f>IF(D43="","",ROUND(D43*E43,2))</f>
        <v/>
      </c>
      <c r="H43" s="24">
        <f>IF(D43="","",IF(D43&lt;=0,0,IF(F43&lt;=0,"Sin cuota",IF(E43=0,ROUNDUP(D43/F43,0),IFERROR(ROUNDUP(NPER(E43/12,-F43,D43),0),"Revisar cuota")))))</f>
        <v/>
      </c>
      <c r="I43" s="17">
        <f>IF(D43="","",IF($D$5&gt;0,D43/$D$5,0))</f>
        <v/>
      </c>
    </row>
    <row r="44">
      <c r="B44" s="21" t="n"/>
      <c r="C44" s="22" t="n"/>
      <c r="D44" s="10" t="n"/>
      <c r="E44" s="12" t="n"/>
      <c r="F44" s="10" t="n"/>
      <c r="G44" s="14">
        <f>IF(D44="","",ROUND(D44*E44,2))</f>
        <v/>
      </c>
      <c r="H44" s="24">
        <f>IF(D44="","",IF(D44&lt;=0,0,IF(F44&lt;=0,"Sin cuota",IF(E44=0,ROUNDUP(D44/F44,0),IFERROR(ROUNDUP(NPER(E44/12,-F44,D44),0),"Revisar cuota")))))</f>
        <v/>
      </c>
      <c r="I44" s="17">
        <f>IF(D44="","",IF($D$5&gt;0,D44/$D$5,0))</f>
        <v/>
      </c>
    </row>
    <row r="45">
      <c r="B45" s="21" t="n"/>
      <c r="C45" s="22" t="n"/>
      <c r="D45" s="10" t="n"/>
      <c r="E45" s="12" t="n"/>
      <c r="F45" s="10" t="n"/>
      <c r="G45" s="14">
        <f>IF(D45="","",ROUND(D45*E45,2))</f>
        <v/>
      </c>
      <c r="H45" s="24">
        <f>IF(D45="","",IF(D45&lt;=0,0,IF(F45&lt;=0,"Sin cuota",IF(E45=0,ROUNDUP(D45/F45,0),IFERROR(ROUNDUP(NPER(E45/12,-F45,D45),0),"Revisar cuota")))))</f>
        <v/>
      </c>
      <c r="I45" s="17">
        <f>IF(D45="","",IF($D$5&gt;0,D45/$D$5,0))</f>
        <v/>
      </c>
    </row>
    <row r="46">
      <c r="B46" s="21" t="n"/>
      <c r="C46" s="22" t="n"/>
      <c r="D46" s="10" t="n"/>
      <c r="E46" s="12" t="n"/>
      <c r="F46" s="10" t="n"/>
      <c r="G46" s="14">
        <f>IF(D46="","",ROUND(D46*E46,2))</f>
        <v/>
      </c>
      <c r="H46" s="24">
        <f>IF(D46="","",IF(D46&lt;=0,0,IF(F46&lt;=0,"Sin cuota",IF(E46=0,ROUNDUP(D46/F46,0),IFERROR(ROUNDUP(NPER(E46/12,-F46,D46),0),"Revisar cuota")))))</f>
        <v/>
      </c>
      <c r="I46" s="17">
        <f>IF(D46="","",IF($D$5&gt;0,D46/$D$5,0))</f>
        <v/>
      </c>
    </row>
    <row r="47">
      <c r="B47" s="21" t="n"/>
      <c r="C47" s="22" t="n"/>
      <c r="D47" s="10" t="n"/>
      <c r="E47" s="12" t="n"/>
      <c r="F47" s="10" t="n"/>
      <c r="G47" s="14">
        <f>IF(D47="","",ROUND(D47*E47,2))</f>
        <v/>
      </c>
      <c r="H47" s="24">
        <f>IF(D47="","",IF(D47&lt;=0,0,IF(F47&lt;=0,"Sin cuota",IF(E47=0,ROUNDUP(D47/F47,0),IFERROR(ROUNDUP(NPER(E47/12,-F47,D47),0),"Revisar cuota")))))</f>
        <v/>
      </c>
      <c r="I47" s="17">
        <f>IF(D47="","",IF($D$5&gt;0,D47/$D$5,0))</f>
        <v/>
      </c>
    </row>
    <row r="49">
      <c r="B49" s="23" t="inlineStr">
        <is>
          <t>Meses restantes: estimación con NPER (saldo, interés anual/12 y cuota). "Revisar cuota" indica que la cuota no cubre ni los intereses del mes.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B8:I47">
    <cfRule type="expression" priority="1" dxfId="3">
      <formula>MOD(ROW(),2)=0</formula>
    </cfRule>
  </conditionalFormatting>
  <conditionalFormatting sqref="D8:D47">
    <cfRule type="dataBar" priority="2">
      <dataBar>
        <cfvo type="num" val="0"/>
        <cfvo type="max"/>
        <color rgb="00F87171"/>
      </dataBar>
    </cfRule>
  </conditionalFormatting>
  <conditionalFormatting sqref="H8:H47">
    <cfRule type="cellIs" priority="3" operator="equal" dxfId="0">
      <formula>"Revisar cuota"</formula>
    </cfRule>
  </conditionalFormatting>
  <dataValidations count="1">
    <dataValidation sqref="C8:C47" showDropDown="0" showInputMessage="0" showErrorMessage="0" allowBlank="1" type="list">
      <formula1>=Listas!$C$2:$C$6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H43"/>
  <sheetViews>
    <sheetView showGridLines="0" tabSelected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" customWidth="1" min="1" max="1"/>
    <col width="14" customWidth="1" min="2" max="2"/>
    <col width="16" customWidth="1" min="3" max="3"/>
    <col width="16" customWidth="1" min="4" max="4"/>
    <col width="17" customWidth="1" min="5" max="5"/>
    <col width="16" customWidth="1" min="6" max="6"/>
    <col width="13" customWidth="1" min="7" max="7"/>
    <col width="14" customWidth="1" min="8" max="8"/>
  </cols>
  <sheetData>
    <row r="2" ht="34" customHeight="1">
      <c r="B2" s="1" t="inlineStr">
        <is>
          <t>Evolución mensual del patrimonio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Una vez al mes, anota el total de activos y de pasivos (copia los totales de las hojas Activos y Pasivos).</t>
        </is>
      </c>
    </row>
    <row r="5">
      <c r="B5" s="23" t="inlineStr">
        <is>
          <t>Cada fila es una "foto" a fin de mes. Hasta 36 meses. Rellena las filas en orden, sin dejar huecos.</t>
        </is>
      </c>
    </row>
    <row r="7" ht="34" customHeight="1">
      <c r="B7" s="15" t="inlineStr">
        <is>
          <t>Mes (fecha)</t>
        </is>
      </c>
      <c r="C7" s="15" t="inlineStr">
        <is>
          <t>Total activos</t>
        </is>
      </c>
      <c r="D7" s="15" t="inlineStr">
        <is>
          <t>Total pasivos</t>
        </is>
      </c>
      <c r="E7" s="15" t="inlineStr">
        <is>
          <t>Patrimonio neto</t>
        </is>
      </c>
      <c r="F7" s="15" t="inlineStr">
        <is>
          <t>Variación mensual</t>
        </is>
      </c>
      <c r="G7" s="15" t="inlineStr">
        <is>
          <t>Variación %</t>
        </is>
      </c>
      <c r="H7" s="15" t="inlineStr">
        <is>
          <t>Endeudamiento</t>
        </is>
      </c>
    </row>
    <row r="8">
      <c r="B8" s="25" t="n">
        <v>45991</v>
      </c>
      <c r="C8" s="10" t="n">
        <v>296400</v>
      </c>
      <c r="D8" s="10" t="n">
        <v>152100</v>
      </c>
      <c r="E8" s="26">
        <f>IF(OR(C8="",D8=""),"",C8-D8)</f>
        <v/>
      </c>
      <c r="F8" s="14">
        <f>IF(E8="","",0)</f>
        <v/>
      </c>
      <c r="G8" s="17">
        <f>IF(E8="","",0)</f>
        <v/>
      </c>
      <c r="H8" s="17">
        <f>IF(OR(C8="",D8=""),"",IF(C8&gt;0,D8/C8,0))</f>
        <v/>
      </c>
    </row>
    <row r="9">
      <c r="B9" s="25" t="n">
        <v>46022</v>
      </c>
      <c r="C9" s="10" t="n">
        <v>297100</v>
      </c>
      <c r="D9" s="10" t="n">
        <v>151400</v>
      </c>
      <c r="E9" s="26">
        <f>IF(OR(C9="",D9=""),"",C9-D9)</f>
        <v/>
      </c>
      <c r="F9" s="14">
        <f>IF(OR(E9="",E8=""),"",E9-E8)</f>
        <v/>
      </c>
      <c r="G9" s="17">
        <f>IF(F9="","",IF(E8=0,0,F9/ABS(E8)))</f>
        <v/>
      </c>
      <c r="H9" s="17">
        <f>IF(OR(C9="",D9=""),"",IF(C9&gt;0,D9/C9,0))</f>
        <v/>
      </c>
    </row>
    <row r="10">
      <c r="B10" s="25" t="n">
        <v>46053</v>
      </c>
      <c r="C10" s="10" t="n">
        <v>298300</v>
      </c>
      <c r="D10" s="10" t="n">
        <v>150700</v>
      </c>
      <c r="E10" s="26">
        <f>IF(OR(C10="",D10=""),"",C10-D10)</f>
        <v/>
      </c>
      <c r="F10" s="14">
        <f>IF(OR(E10="",E9=""),"",E10-E9)</f>
        <v/>
      </c>
      <c r="G10" s="17">
        <f>IF(F10="","",IF(E9=0,0,F10/ABS(E9)))</f>
        <v/>
      </c>
      <c r="H10" s="17">
        <f>IF(OR(C10="",D10=""),"",IF(C10&gt;0,D10/C10,0))</f>
        <v/>
      </c>
    </row>
    <row r="11">
      <c r="B11" s="25" t="n">
        <v>46081</v>
      </c>
      <c r="C11" s="10" t="n">
        <v>297800</v>
      </c>
      <c r="D11" s="10" t="n">
        <v>150000</v>
      </c>
      <c r="E11" s="26">
        <f>IF(OR(C11="",D11=""),"",C11-D11)</f>
        <v/>
      </c>
      <c r="F11" s="14">
        <f>IF(OR(E11="",E10=""),"",E11-E10)</f>
        <v/>
      </c>
      <c r="G11" s="17">
        <f>IF(F11="","",IF(E10=0,0,F11/ABS(E10)))</f>
        <v/>
      </c>
      <c r="H11" s="17">
        <f>IF(OR(C11="",D11=""),"",IF(C11&gt;0,D11/C11,0))</f>
        <v/>
      </c>
    </row>
    <row r="12">
      <c r="B12" s="25" t="n">
        <v>46112</v>
      </c>
      <c r="C12" s="10" t="n">
        <v>300200</v>
      </c>
      <c r="D12" s="10" t="n">
        <v>149200</v>
      </c>
      <c r="E12" s="26">
        <f>IF(OR(C12="",D12=""),"",C12-D12)</f>
        <v/>
      </c>
      <c r="F12" s="14">
        <f>IF(OR(E12="",E11=""),"",E12-E11)</f>
        <v/>
      </c>
      <c r="G12" s="17">
        <f>IF(F12="","",IF(E11=0,0,F12/ABS(E11)))</f>
        <v/>
      </c>
      <c r="H12" s="17">
        <f>IF(OR(C12="",D12=""),"",IF(C12&gt;0,D12/C12,0))</f>
        <v/>
      </c>
    </row>
    <row r="13">
      <c r="B13" s="25" t="n">
        <v>46142</v>
      </c>
      <c r="C13" s="10" t="n">
        <v>301500</v>
      </c>
      <c r="D13" s="10" t="n">
        <v>148500</v>
      </c>
      <c r="E13" s="26">
        <f>IF(OR(C13="",D13=""),"",C13-D13)</f>
        <v/>
      </c>
      <c r="F13" s="14">
        <f>IF(OR(E13="",E12=""),"",E13-E12)</f>
        <v/>
      </c>
      <c r="G13" s="17">
        <f>IF(F13="","",IF(E12=0,0,F13/ABS(E12)))</f>
        <v/>
      </c>
      <c r="H13" s="17">
        <f>IF(OR(C13="",D13=""),"",IF(C13&gt;0,D13/C13,0))</f>
        <v/>
      </c>
    </row>
    <row r="14">
      <c r="B14" s="25" t="n">
        <v>46173</v>
      </c>
      <c r="C14" s="10" t="n">
        <v>303900</v>
      </c>
      <c r="D14" s="10" t="n">
        <v>147900</v>
      </c>
      <c r="E14" s="26">
        <f>IF(OR(C14="",D14=""),"",C14-D14)</f>
        <v/>
      </c>
      <c r="F14" s="14">
        <f>IF(OR(E14="",E13=""),"",E14-E13)</f>
        <v/>
      </c>
      <c r="G14" s="17">
        <f>IF(F14="","",IF(E13=0,0,F14/ABS(E13)))</f>
        <v/>
      </c>
      <c r="H14" s="17">
        <f>IF(OR(C14="",D14=""),"",IF(C14&gt;0,D14/C14,0))</f>
        <v/>
      </c>
    </row>
    <row r="15">
      <c r="B15" s="25" t="n">
        <v>46203</v>
      </c>
      <c r="C15" s="10" t="n">
        <v>303100</v>
      </c>
      <c r="D15" s="10" t="n">
        <v>147300</v>
      </c>
      <c r="E15" s="26">
        <f>IF(OR(C15="",D15=""),"",C15-D15)</f>
        <v/>
      </c>
      <c r="F15" s="14">
        <f>IF(OR(E15="",E14=""),"",E15-E14)</f>
        <v/>
      </c>
      <c r="G15" s="17">
        <f>IF(F15="","",IF(E14=0,0,F15/ABS(E14)))</f>
        <v/>
      </c>
      <c r="H15" s="17">
        <f>IF(OR(C15="",D15=""),"",IF(C15&gt;0,D15/C15,0))</f>
        <v/>
      </c>
    </row>
    <row r="16">
      <c r="B16" s="25" t="n">
        <v>46234</v>
      </c>
      <c r="C16" s="10" t="n">
        <v>306100</v>
      </c>
      <c r="D16" s="10" t="n">
        <v>146700</v>
      </c>
      <c r="E16" s="26">
        <f>IF(OR(C16="",D16=""),"",C16-D16)</f>
        <v/>
      </c>
      <c r="F16" s="14">
        <f>IF(OR(E16="",E15=""),"",E16-E15)</f>
        <v/>
      </c>
      <c r="G16" s="17">
        <f>IF(F16="","",IF(E15=0,0,F16/ABS(E15)))</f>
        <v/>
      </c>
      <c r="H16" s="17">
        <f>IF(OR(C16="",D16=""),"",IF(C16&gt;0,D16/C16,0))</f>
        <v/>
      </c>
    </row>
    <row r="17">
      <c r="B17" s="25" t="n">
        <v>46265</v>
      </c>
      <c r="C17" s="10" t="n">
        <v>307300</v>
      </c>
      <c r="D17" s="10" t="n">
        <v>146100</v>
      </c>
      <c r="E17" s="26">
        <f>IF(OR(C17="",D17=""),"",C17-D17)</f>
        <v/>
      </c>
      <c r="F17" s="14">
        <f>IF(OR(E17="",E16=""),"",E17-E16)</f>
        <v/>
      </c>
      <c r="G17" s="17">
        <f>IF(F17="","",IF(E16=0,0,F17/ABS(E16)))</f>
        <v/>
      </c>
      <c r="H17" s="17">
        <f>IF(OR(C17="",D17=""),"",IF(C17&gt;0,D17/C17,0))</f>
        <v/>
      </c>
    </row>
    <row r="18">
      <c r="B18" s="25" t="n">
        <v>46295</v>
      </c>
      <c r="C18" s="10" t="n">
        <v>308400</v>
      </c>
      <c r="D18" s="10" t="n">
        <v>145700</v>
      </c>
      <c r="E18" s="26">
        <f>IF(OR(C18="",D18=""),"",C18-D18)</f>
        <v/>
      </c>
      <c r="F18" s="14">
        <f>IF(OR(E18="",E17=""),"",E18-E17)</f>
        <v/>
      </c>
      <c r="G18" s="17">
        <f>IF(F18="","",IF(E17=0,0,F18/ABS(E17)))</f>
        <v/>
      </c>
      <c r="H18" s="17">
        <f>IF(OR(C18="",D18=""),"",IF(C18&gt;0,D18/C18,0))</f>
        <v/>
      </c>
    </row>
    <row r="19">
      <c r="B19" s="25" t="n">
        <v>46326</v>
      </c>
      <c r="C19" s="10" t="n">
        <v>309200</v>
      </c>
      <c r="D19" s="10" t="n">
        <v>145380</v>
      </c>
      <c r="E19" s="26">
        <f>IF(OR(C19="",D19=""),"",C19-D19)</f>
        <v/>
      </c>
      <c r="F19" s="14">
        <f>IF(OR(E19="",E18=""),"",E19-E18)</f>
        <v/>
      </c>
      <c r="G19" s="17">
        <f>IF(F19="","",IF(E18=0,0,F19/ABS(E18)))</f>
        <v/>
      </c>
      <c r="H19" s="17">
        <f>IF(OR(C19="",D19=""),"",IF(C19&gt;0,D19/C19,0))</f>
        <v/>
      </c>
    </row>
    <row r="20">
      <c r="B20" s="25" t="n"/>
      <c r="C20" s="10" t="n"/>
      <c r="D20" s="10" t="n"/>
      <c r="E20" s="26">
        <f>IF(OR(C20="",D20=""),"",C20-D20)</f>
        <v/>
      </c>
      <c r="F20" s="14">
        <f>IF(OR(E20="",E19=""),"",E20-E19)</f>
        <v/>
      </c>
      <c r="G20" s="17">
        <f>IF(F20="","",IF(E19=0,0,F20/ABS(E19)))</f>
        <v/>
      </c>
      <c r="H20" s="17">
        <f>IF(OR(C20="",D20=""),"",IF(C20&gt;0,D20/C20,0))</f>
        <v/>
      </c>
    </row>
    <row r="21">
      <c r="B21" s="25" t="n"/>
      <c r="C21" s="10" t="n"/>
      <c r="D21" s="10" t="n"/>
      <c r="E21" s="26">
        <f>IF(OR(C21="",D21=""),"",C21-D21)</f>
        <v/>
      </c>
      <c r="F21" s="14">
        <f>IF(OR(E21="",E20=""),"",E21-E20)</f>
        <v/>
      </c>
      <c r="G21" s="17">
        <f>IF(F21="","",IF(E20=0,0,F21/ABS(E20)))</f>
        <v/>
      </c>
      <c r="H21" s="17">
        <f>IF(OR(C21="",D21=""),"",IF(C21&gt;0,D21/C21,0))</f>
        <v/>
      </c>
    </row>
    <row r="22">
      <c r="B22" s="25" t="n"/>
      <c r="C22" s="10" t="n"/>
      <c r="D22" s="10" t="n"/>
      <c r="E22" s="26">
        <f>IF(OR(C22="",D22=""),"",C22-D22)</f>
        <v/>
      </c>
      <c r="F22" s="14">
        <f>IF(OR(E22="",E21=""),"",E22-E21)</f>
        <v/>
      </c>
      <c r="G22" s="17">
        <f>IF(F22="","",IF(E21=0,0,F22/ABS(E21)))</f>
        <v/>
      </c>
      <c r="H22" s="17">
        <f>IF(OR(C22="",D22=""),"",IF(C22&gt;0,D22/C22,0))</f>
        <v/>
      </c>
    </row>
    <row r="23">
      <c r="B23" s="25" t="n"/>
      <c r="C23" s="10" t="n"/>
      <c r="D23" s="10" t="n"/>
      <c r="E23" s="26">
        <f>IF(OR(C23="",D23=""),"",C23-D23)</f>
        <v/>
      </c>
      <c r="F23" s="14">
        <f>IF(OR(E23="",E22=""),"",E23-E22)</f>
        <v/>
      </c>
      <c r="G23" s="17">
        <f>IF(F23="","",IF(E22=0,0,F23/ABS(E22)))</f>
        <v/>
      </c>
      <c r="H23" s="17">
        <f>IF(OR(C23="",D23=""),"",IF(C23&gt;0,D23/C23,0))</f>
        <v/>
      </c>
    </row>
    <row r="24">
      <c r="B24" s="25" t="n"/>
      <c r="C24" s="10" t="n"/>
      <c r="D24" s="10" t="n"/>
      <c r="E24" s="26">
        <f>IF(OR(C24="",D24=""),"",C24-D24)</f>
        <v/>
      </c>
      <c r="F24" s="14">
        <f>IF(OR(E24="",E23=""),"",E24-E23)</f>
        <v/>
      </c>
      <c r="G24" s="17">
        <f>IF(F24="","",IF(E23=0,0,F24/ABS(E23)))</f>
        <v/>
      </c>
      <c r="H24" s="17">
        <f>IF(OR(C24="",D24=""),"",IF(C24&gt;0,D24/C24,0))</f>
        <v/>
      </c>
    </row>
    <row r="25">
      <c r="B25" s="25" t="n"/>
      <c r="C25" s="10" t="n"/>
      <c r="D25" s="10" t="n"/>
      <c r="E25" s="26">
        <f>IF(OR(C25="",D25=""),"",C25-D25)</f>
        <v/>
      </c>
      <c r="F25" s="14">
        <f>IF(OR(E25="",E24=""),"",E25-E24)</f>
        <v/>
      </c>
      <c r="G25" s="17">
        <f>IF(F25="","",IF(E24=0,0,F25/ABS(E24)))</f>
        <v/>
      </c>
      <c r="H25" s="17">
        <f>IF(OR(C25="",D25=""),"",IF(C25&gt;0,D25/C25,0))</f>
        <v/>
      </c>
    </row>
    <row r="26">
      <c r="B26" s="25" t="n"/>
      <c r="C26" s="10" t="n"/>
      <c r="D26" s="10" t="n"/>
      <c r="E26" s="26">
        <f>IF(OR(C26="",D26=""),"",C26-D26)</f>
        <v/>
      </c>
      <c r="F26" s="14">
        <f>IF(OR(E26="",E25=""),"",E26-E25)</f>
        <v/>
      </c>
      <c r="G26" s="17">
        <f>IF(F26="","",IF(E25=0,0,F26/ABS(E25)))</f>
        <v/>
      </c>
      <c r="H26" s="17">
        <f>IF(OR(C26="",D26=""),"",IF(C26&gt;0,D26/C26,0))</f>
        <v/>
      </c>
    </row>
    <row r="27">
      <c r="B27" s="25" t="n"/>
      <c r="C27" s="10" t="n"/>
      <c r="D27" s="10" t="n"/>
      <c r="E27" s="26">
        <f>IF(OR(C27="",D27=""),"",C27-D27)</f>
        <v/>
      </c>
      <c r="F27" s="14">
        <f>IF(OR(E27="",E26=""),"",E27-E26)</f>
        <v/>
      </c>
      <c r="G27" s="17">
        <f>IF(F27="","",IF(E26=0,0,F27/ABS(E26)))</f>
        <v/>
      </c>
      <c r="H27" s="17">
        <f>IF(OR(C27="",D27=""),"",IF(C27&gt;0,D27/C27,0))</f>
        <v/>
      </c>
    </row>
    <row r="28">
      <c r="B28" s="25" t="n"/>
      <c r="C28" s="10" t="n"/>
      <c r="D28" s="10" t="n"/>
      <c r="E28" s="26">
        <f>IF(OR(C28="",D28=""),"",C28-D28)</f>
        <v/>
      </c>
      <c r="F28" s="14">
        <f>IF(OR(E28="",E27=""),"",E28-E27)</f>
        <v/>
      </c>
      <c r="G28" s="17">
        <f>IF(F28="","",IF(E27=0,0,F28/ABS(E27)))</f>
        <v/>
      </c>
      <c r="H28" s="17">
        <f>IF(OR(C28="",D28=""),"",IF(C28&gt;0,D28/C28,0))</f>
        <v/>
      </c>
    </row>
    <row r="29">
      <c r="B29" s="25" t="n"/>
      <c r="C29" s="10" t="n"/>
      <c r="D29" s="10" t="n"/>
      <c r="E29" s="26">
        <f>IF(OR(C29="",D29=""),"",C29-D29)</f>
        <v/>
      </c>
      <c r="F29" s="14">
        <f>IF(OR(E29="",E28=""),"",E29-E28)</f>
        <v/>
      </c>
      <c r="G29" s="17">
        <f>IF(F29="","",IF(E28=0,0,F29/ABS(E28)))</f>
        <v/>
      </c>
      <c r="H29" s="17">
        <f>IF(OR(C29="",D29=""),"",IF(C29&gt;0,D29/C29,0))</f>
        <v/>
      </c>
    </row>
    <row r="30">
      <c r="B30" s="25" t="n"/>
      <c r="C30" s="10" t="n"/>
      <c r="D30" s="10" t="n"/>
      <c r="E30" s="26">
        <f>IF(OR(C30="",D30=""),"",C30-D30)</f>
        <v/>
      </c>
      <c r="F30" s="14">
        <f>IF(OR(E30="",E29=""),"",E30-E29)</f>
        <v/>
      </c>
      <c r="G30" s="17">
        <f>IF(F30="","",IF(E29=0,0,F30/ABS(E29)))</f>
        <v/>
      </c>
      <c r="H30" s="17">
        <f>IF(OR(C30="",D30=""),"",IF(C30&gt;0,D30/C30,0))</f>
        <v/>
      </c>
    </row>
    <row r="31">
      <c r="B31" s="25" t="n"/>
      <c r="C31" s="10" t="n"/>
      <c r="D31" s="10" t="n"/>
      <c r="E31" s="26">
        <f>IF(OR(C31="",D31=""),"",C31-D31)</f>
        <v/>
      </c>
      <c r="F31" s="14">
        <f>IF(OR(E31="",E30=""),"",E31-E30)</f>
        <v/>
      </c>
      <c r="G31" s="17">
        <f>IF(F31="","",IF(E30=0,0,F31/ABS(E30)))</f>
        <v/>
      </c>
      <c r="H31" s="17">
        <f>IF(OR(C31="",D31=""),"",IF(C31&gt;0,D31/C31,0))</f>
        <v/>
      </c>
    </row>
    <row r="32">
      <c r="B32" s="25" t="n"/>
      <c r="C32" s="10" t="n"/>
      <c r="D32" s="10" t="n"/>
      <c r="E32" s="26">
        <f>IF(OR(C32="",D32=""),"",C32-D32)</f>
        <v/>
      </c>
      <c r="F32" s="14">
        <f>IF(OR(E32="",E31=""),"",E32-E31)</f>
        <v/>
      </c>
      <c r="G32" s="17">
        <f>IF(F32="","",IF(E31=0,0,F32/ABS(E31)))</f>
        <v/>
      </c>
      <c r="H32" s="17">
        <f>IF(OR(C32="",D32=""),"",IF(C32&gt;0,D32/C32,0))</f>
        <v/>
      </c>
    </row>
    <row r="33">
      <c r="B33" s="25" t="n"/>
      <c r="C33" s="10" t="n"/>
      <c r="D33" s="10" t="n"/>
      <c r="E33" s="26">
        <f>IF(OR(C33="",D33=""),"",C33-D33)</f>
        <v/>
      </c>
      <c r="F33" s="14">
        <f>IF(OR(E33="",E32=""),"",E33-E32)</f>
        <v/>
      </c>
      <c r="G33" s="17">
        <f>IF(F33="","",IF(E32=0,0,F33/ABS(E32)))</f>
        <v/>
      </c>
      <c r="H33" s="17">
        <f>IF(OR(C33="",D33=""),"",IF(C33&gt;0,D33/C33,0))</f>
        <v/>
      </c>
    </row>
    <row r="34">
      <c r="B34" s="25" t="n"/>
      <c r="C34" s="10" t="n"/>
      <c r="D34" s="10" t="n"/>
      <c r="E34" s="26">
        <f>IF(OR(C34="",D34=""),"",C34-D34)</f>
        <v/>
      </c>
      <c r="F34" s="14">
        <f>IF(OR(E34="",E33=""),"",E34-E33)</f>
        <v/>
      </c>
      <c r="G34" s="17">
        <f>IF(F34="","",IF(E33=0,0,F34/ABS(E33)))</f>
        <v/>
      </c>
      <c r="H34" s="17">
        <f>IF(OR(C34="",D34=""),"",IF(C34&gt;0,D34/C34,0))</f>
        <v/>
      </c>
    </row>
    <row r="35">
      <c r="B35" s="25" t="n"/>
      <c r="C35" s="10" t="n"/>
      <c r="D35" s="10" t="n"/>
      <c r="E35" s="26">
        <f>IF(OR(C35="",D35=""),"",C35-D35)</f>
        <v/>
      </c>
      <c r="F35" s="14">
        <f>IF(OR(E35="",E34=""),"",E35-E34)</f>
        <v/>
      </c>
      <c r="G35" s="17">
        <f>IF(F35="","",IF(E34=0,0,F35/ABS(E34)))</f>
        <v/>
      </c>
      <c r="H35" s="17">
        <f>IF(OR(C35="",D35=""),"",IF(C35&gt;0,D35/C35,0))</f>
        <v/>
      </c>
    </row>
    <row r="36">
      <c r="B36" s="25" t="n"/>
      <c r="C36" s="10" t="n"/>
      <c r="D36" s="10" t="n"/>
      <c r="E36" s="26">
        <f>IF(OR(C36="",D36=""),"",C36-D36)</f>
        <v/>
      </c>
      <c r="F36" s="14">
        <f>IF(OR(E36="",E35=""),"",E36-E35)</f>
        <v/>
      </c>
      <c r="G36" s="17">
        <f>IF(F36="","",IF(E35=0,0,F36/ABS(E35)))</f>
        <v/>
      </c>
      <c r="H36" s="17">
        <f>IF(OR(C36="",D36=""),"",IF(C36&gt;0,D36/C36,0))</f>
        <v/>
      </c>
    </row>
    <row r="37">
      <c r="B37" s="25" t="n"/>
      <c r="C37" s="10" t="n"/>
      <c r="D37" s="10" t="n"/>
      <c r="E37" s="26">
        <f>IF(OR(C37="",D37=""),"",C37-D37)</f>
        <v/>
      </c>
      <c r="F37" s="14">
        <f>IF(OR(E37="",E36=""),"",E37-E36)</f>
        <v/>
      </c>
      <c r="G37" s="17">
        <f>IF(F37="","",IF(E36=0,0,F37/ABS(E36)))</f>
        <v/>
      </c>
      <c r="H37" s="17">
        <f>IF(OR(C37="",D37=""),"",IF(C37&gt;0,D37/C37,0))</f>
        <v/>
      </c>
    </row>
    <row r="38">
      <c r="B38" s="25" t="n"/>
      <c r="C38" s="10" t="n"/>
      <c r="D38" s="10" t="n"/>
      <c r="E38" s="26">
        <f>IF(OR(C38="",D38=""),"",C38-D38)</f>
        <v/>
      </c>
      <c r="F38" s="14">
        <f>IF(OR(E38="",E37=""),"",E38-E37)</f>
        <v/>
      </c>
      <c r="G38" s="17">
        <f>IF(F38="","",IF(E37=0,0,F38/ABS(E37)))</f>
        <v/>
      </c>
      <c r="H38" s="17">
        <f>IF(OR(C38="",D38=""),"",IF(C38&gt;0,D38/C38,0))</f>
        <v/>
      </c>
    </row>
    <row r="39">
      <c r="B39" s="25" t="n"/>
      <c r="C39" s="10" t="n"/>
      <c r="D39" s="10" t="n"/>
      <c r="E39" s="26">
        <f>IF(OR(C39="",D39=""),"",C39-D39)</f>
        <v/>
      </c>
      <c r="F39" s="14">
        <f>IF(OR(E39="",E38=""),"",E39-E38)</f>
        <v/>
      </c>
      <c r="G39" s="17">
        <f>IF(F39="","",IF(E38=0,0,F39/ABS(E38)))</f>
        <v/>
      </c>
      <c r="H39" s="17">
        <f>IF(OR(C39="",D39=""),"",IF(C39&gt;0,D39/C39,0))</f>
        <v/>
      </c>
    </row>
    <row r="40">
      <c r="B40" s="25" t="n"/>
      <c r="C40" s="10" t="n"/>
      <c r="D40" s="10" t="n"/>
      <c r="E40" s="26">
        <f>IF(OR(C40="",D40=""),"",C40-D40)</f>
        <v/>
      </c>
      <c r="F40" s="14">
        <f>IF(OR(E40="",E39=""),"",E40-E39)</f>
        <v/>
      </c>
      <c r="G40" s="17">
        <f>IF(F40="","",IF(E39=0,0,F40/ABS(E39)))</f>
        <v/>
      </c>
      <c r="H40" s="17">
        <f>IF(OR(C40="",D40=""),"",IF(C40&gt;0,D40/C40,0))</f>
        <v/>
      </c>
    </row>
    <row r="41">
      <c r="B41" s="25" t="n"/>
      <c r="C41" s="10" t="n"/>
      <c r="D41" s="10" t="n"/>
      <c r="E41" s="26">
        <f>IF(OR(C41="",D41=""),"",C41-D41)</f>
        <v/>
      </c>
      <c r="F41" s="14">
        <f>IF(OR(E41="",E40=""),"",E41-E40)</f>
        <v/>
      </c>
      <c r="G41" s="17">
        <f>IF(F41="","",IF(E40=0,0,F41/ABS(E40)))</f>
        <v/>
      </c>
      <c r="H41" s="17">
        <f>IF(OR(C41="",D41=""),"",IF(C41&gt;0,D41/C41,0))</f>
        <v/>
      </c>
    </row>
    <row r="42">
      <c r="B42" s="25" t="n"/>
      <c r="C42" s="10" t="n"/>
      <c r="D42" s="10" t="n"/>
      <c r="E42" s="26">
        <f>IF(OR(C42="",D42=""),"",C42-D42)</f>
        <v/>
      </c>
      <c r="F42" s="14">
        <f>IF(OR(E42="",E41=""),"",E42-E41)</f>
        <v/>
      </c>
      <c r="G42" s="17">
        <f>IF(F42="","",IF(E41=0,0,F42/ABS(E41)))</f>
        <v/>
      </c>
      <c r="H42" s="17">
        <f>IF(OR(C42="",D42=""),"",IF(C42&gt;0,D42/C42,0))</f>
        <v/>
      </c>
    </row>
    <row r="43">
      <c r="B43" s="25" t="n"/>
      <c r="C43" s="10" t="n"/>
      <c r="D43" s="10" t="n"/>
      <c r="E43" s="26">
        <f>IF(OR(C43="",D43=""),"",C43-D43)</f>
        <v/>
      </c>
      <c r="F43" s="14">
        <f>IF(OR(E43="",E42=""),"",E43-E42)</f>
        <v/>
      </c>
      <c r="G43" s="17">
        <f>IF(F43="","",IF(E42=0,0,F43/ABS(E42)))</f>
        <v/>
      </c>
      <c r="H43" s="17">
        <f>IF(OR(C43="",D43=""),"",IF(C43&gt;0,D43/C43,0))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B8:H43">
    <cfRule type="expression" priority="1" dxfId="3">
      <formula>MOD(ROW(),2)=0</formula>
    </cfRule>
  </conditionalFormatting>
  <conditionalFormatting sqref="F8:G43">
    <cfRule type="expression" priority="2" dxfId="0">
      <formula>AND(ISNUMBER(F8),F8&lt;0)</formula>
    </cfRule>
  </conditionalFormatting>
  <conditionalFormatting sqref="E8:E43">
    <cfRule type="dataBar" priority="3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la plantilla de patrimonio neto</t>
        </is>
      </c>
    </row>
    <row r="3">
      <c r="B3" s="3" t="inlineStr">
        <is>
          <t>Plantilla gratuita de Plantillas de Cálculo · plantillasdecalculo.com</t>
        </is>
      </c>
    </row>
    <row r="5">
      <c r="B5" s="8" t="inlineStr">
        <is>
          <t>CÓMO USARLA</t>
        </is>
      </c>
    </row>
    <row r="6" ht="30" customHeight="1">
      <c r="B6" s="27" t="inlineStr">
        <is>
          <t>1.  Hoja «Activos»: escribe en las filas 8 a 47 cada cuenta o bien que posees: nombre, categoría (desplegable), valor actual de hoy y, si quieres, su valor de hace un año.</t>
        </is>
      </c>
    </row>
    <row r="7" ht="30" customHeight="1">
      <c r="B7" s="27" t="inlineStr">
        <is>
          <t>2.  En la columna «Liquidez» marca Alta, Media o Baja. Solo los activos de liquidez Alta cuentan para el colchón de liquidez del Panel.</t>
        </is>
      </c>
    </row>
    <row r="8" ht="30" customHeight="1">
      <c r="B8" s="27" t="inlineStr">
        <is>
          <t>3.  Hoja «Pasivos»: anota cada deuda con su saldo pendiente actual, el interés anual y la cuota mensual. Los meses restantes se estiman solos.</t>
        </is>
      </c>
    </row>
    <row r="9" ht="30" customHeight="1">
      <c r="B9" s="27" t="inlineStr">
        <is>
          <t>4.  Borra los datos de ejemplo (celdas crema con texto azul) y sustitúyelos por los tuyos. Usa el valor de mercado aproximado de tus bienes, no lo que pagaste.</t>
        </is>
      </c>
    </row>
    <row r="10" ht="30" customHeight="1">
      <c r="B10" s="27" t="inlineStr">
        <is>
          <t>5.  Hoja «Panel»: en D12 pon tus gastos mensuales; en D13 y D14 ajusta los umbrales de endeudamiento moderado y alto según tu criterio.</t>
        </is>
      </c>
    </row>
    <row r="11" ht="30" customHeight="1">
      <c r="B11" s="27" t="inlineStr">
        <is>
          <t>6.  Cada fin de mes, abre la hoja «Evolución» y añade una fila nueva con la fecha y los totales de activos y de pasivos (los verás en D5 de Activos y D5 de Pasivos).</t>
        </is>
      </c>
    </row>
    <row r="12" ht="30" customHeight="1">
      <c r="B12" s="27" t="inlineStr">
        <is>
          <t>7.  Revisa el Panel: patrimonio neto, ratio de endeudamiento, colchón de liquidez, reparto por categorías y gráfico de los últimos 12 registros.</t>
        </is>
      </c>
    </row>
    <row r="13" ht="30" customHeight="1">
      <c r="B13" s="27" t="inlineStr">
        <is>
          <t>8.  Si G14 del Panel no es 0, tus hojas Activos/Pasivos han cambiado desde el último registro mensual: añade una fila nueva en Evolución.</t>
        </is>
      </c>
    </row>
    <row r="15">
      <c r="B15" s="8" t="inlineStr">
        <is>
          <t>CONSEJOS</t>
        </is>
      </c>
    </row>
    <row r="16" ht="30" customHeight="1">
      <c r="B16" s="27" t="inlineStr">
        <is>
          <t>•  Patrimonio neto = total de activos - total de pasivos. El ratio de endeudamiento es pasivos / activos.</t>
        </is>
      </c>
    </row>
    <row r="17" ht="30" customHeight="1">
      <c r="B17" s="27" t="inlineStr">
        <is>
          <t>•  Los umbrales «moderado» y «alto» del Panel son parámetros orientativos editables, no cifras oficiales.</t>
        </is>
      </c>
    </row>
    <row r="18" ht="18" customHeight="1">
      <c r="B18" s="27" t="inlineStr">
        <is>
          <t>•  La hoja Evolución admite 36 meses. Rellénala en orden y sin dejar filas vacías en medio.</t>
        </is>
      </c>
    </row>
    <row r="19" ht="30" customHeight="1">
      <c r="B19" s="27" t="inlineStr">
        <is>
          <t>•  Las hojas están protegidas sin contraseña (Revisar &gt; Desproteger hoja) para evitar borrar fórmulas por accidente.</t>
        </is>
      </c>
    </row>
    <row r="21">
      <c r="B21" s="18" t="inlineStr">
        <is>
          <t>Las celdas con fondo crema y texto azul son para rellenar; las verdes se calculan solas.</t>
        </is>
      </c>
    </row>
    <row r="23" ht="44" customHeight="1">
      <c r="B23" s="28" t="inlineStr">
        <is>
          <t>Aviso: plantilla educativa de registro y organización de tu situación patrimonial. No constituye asesoramiento financiero ni de inversión, ni sustituye a un profesional. Los valores de bienes son estimaciones que introduces tú.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tabSelected="0" workbookViewId="0">
      <selection activeCell="A1" sqref="A1"/>
    </sheetView>
  </sheetViews>
  <sheetFormatPr baseColWidth="8" defaultRowHeight="15"/>
  <sheetData>
    <row r="1">
      <c r="A1" t="inlineStr">
        <is>
          <t>Categoría activo</t>
        </is>
      </c>
      <c r="B1" t="inlineStr">
        <is>
          <t>Liquidez</t>
        </is>
      </c>
      <c r="C1" t="inlineStr">
        <is>
          <t>Categoría deuda</t>
        </is>
      </c>
    </row>
    <row r="2">
      <c r="A2" t="inlineStr">
        <is>
          <t>Efectivo y cuentas</t>
        </is>
      </c>
      <c r="B2" t="inlineStr">
        <is>
          <t>Alta</t>
        </is>
      </c>
      <c r="C2" t="inlineStr">
        <is>
          <t>Hipoteca</t>
        </is>
      </c>
    </row>
    <row r="3">
      <c r="A3" t="inlineStr">
        <is>
          <t>Inversiones</t>
        </is>
      </c>
      <c r="B3" t="inlineStr">
        <is>
          <t>Media</t>
        </is>
      </c>
      <c r="C3" t="inlineStr">
        <is>
          <t>Préstamo personal</t>
        </is>
      </c>
    </row>
    <row r="4">
      <c r="A4" t="inlineStr">
        <is>
          <t>Pensiones y planes</t>
        </is>
      </c>
      <c r="B4" t="inlineStr">
        <is>
          <t>Baja</t>
        </is>
      </c>
      <c r="C4" t="inlineStr">
        <is>
          <t>Préstamo coche</t>
        </is>
      </c>
    </row>
    <row r="5">
      <c r="A5" t="inlineStr">
        <is>
          <t>Inmuebles</t>
        </is>
      </c>
      <c r="C5" t="inlineStr">
        <is>
          <t>Tarjetas y aplazados</t>
        </is>
      </c>
    </row>
    <row r="6">
      <c r="A6" t="inlineStr">
        <is>
          <t>Vehículos</t>
        </is>
      </c>
      <c r="C6" t="inlineStr">
        <is>
          <t>Otras deudas</t>
        </is>
      </c>
    </row>
    <row r="7">
      <c r="A7" t="inlineStr">
        <is>
          <t>Otros bienes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2026-10-02T12:58:17Z</dcterms:created>
  <dcterms:modified xmlns:dcterms="http://purl.org/dc/terms/" xmlns:xsi="http://www.w3.org/2001/XMLSchema-instance" xsi:type="dcterms:W3CDTF">2026-10-02T12:58:17Z</dcterms:modified>
</cp:coreProperties>
</file>